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te\Documents\RECURSOS FINANCIEROS\2018\VIATICOS\2018\VIATICOS TRIMESTRALES 2018\4TO TRIMESTRE\"/>
    </mc:Choice>
  </mc:AlternateContent>
  <bookViews>
    <workbookView xWindow="0" yWindow="0" windowWidth="15345" windowHeight="427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30" i="5" l="1"/>
  <c r="D27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41" i="5"/>
  <c r="D42" i="5"/>
  <c r="D44" i="5" l="1"/>
  <c r="D9" i="5" l="1"/>
  <c r="D7" i="5"/>
  <c r="D6" i="5"/>
  <c r="D5" i="5"/>
  <c r="Z8" i="1"/>
  <c r="AC49" i="1" l="1"/>
  <c r="AC48" i="1"/>
  <c r="AC47" i="1"/>
  <c r="Z49" i="1" l="1"/>
  <c r="Z48" i="1"/>
  <c r="Z47" i="1"/>
  <c r="W49" i="1" l="1"/>
  <c r="W48" i="1"/>
  <c r="W47" i="1"/>
  <c r="W46" i="1"/>
  <c r="W45" i="1"/>
  <c r="W44" i="1"/>
  <c r="W43" i="1" l="1"/>
  <c r="W42" i="1"/>
  <c r="W41" i="1"/>
  <c r="W40" i="1"/>
  <c r="W39" i="1" l="1"/>
  <c r="W38" i="1" l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 l="1"/>
  <c r="W21" i="1" l="1"/>
  <c r="W20" i="1"/>
  <c r="W19" i="1"/>
  <c r="W18" i="1"/>
  <c r="W17" i="1"/>
  <c r="W16" i="1"/>
  <c r="W15" i="1"/>
  <c r="W14" i="1"/>
  <c r="W13" i="1"/>
  <c r="W12" i="1" l="1"/>
  <c r="W11" i="1"/>
  <c r="W10" i="1"/>
  <c r="W9" i="1" l="1"/>
  <c r="AC46" i="1" l="1"/>
  <c r="Z46" i="1"/>
  <c r="AC45" i="1"/>
  <c r="Z45" i="1"/>
  <c r="AC44" i="1"/>
  <c r="Z44" i="1"/>
  <c r="AC43" i="1"/>
  <c r="Z43" i="1"/>
  <c r="AC42" i="1"/>
  <c r="Z42" i="1"/>
  <c r="AC41" i="1"/>
  <c r="Z41" i="1"/>
  <c r="AC40" i="1"/>
  <c r="Z40" i="1"/>
  <c r="AC39" i="1"/>
  <c r="Z39" i="1"/>
  <c r="AC38" i="1"/>
  <c r="Z38" i="1"/>
  <c r="AC37" i="1"/>
  <c r="Z37" i="1"/>
  <c r="AC36" i="1"/>
  <c r="Z36" i="1"/>
  <c r="AC35" i="1"/>
  <c r="Z35" i="1"/>
  <c r="AC34" i="1"/>
  <c r="Z34" i="1"/>
  <c r="AC33" i="1" l="1"/>
  <c r="Z33" i="1"/>
  <c r="AC32" i="1"/>
  <c r="Z32" i="1"/>
  <c r="AC31" i="1"/>
  <c r="Z31" i="1"/>
  <c r="AC30" i="1"/>
  <c r="Z30" i="1"/>
  <c r="AC29" i="1"/>
  <c r="Z29" i="1"/>
  <c r="AC28" i="1"/>
  <c r="Z28" i="1"/>
  <c r="AC27" i="1"/>
  <c r="Z27" i="1"/>
  <c r="AC26" i="1"/>
  <c r="Z26" i="1"/>
  <c r="AC25" i="1"/>
  <c r="Z25" i="1"/>
  <c r="AC24" i="1"/>
  <c r="Z24" i="1"/>
  <c r="AC23" i="1"/>
  <c r="Z23" i="1"/>
  <c r="AC22" i="1"/>
  <c r="Z22" i="1"/>
  <c r="AC21" i="1"/>
  <c r="Z21" i="1"/>
  <c r="AC20" i="1"/>
  <c r="Z20" i="1"/>
  <c r="AC19" i="1" l="1"/>
  <c r="Z19" i="1"/>
  <c r="AC18" i="1"/>
  <c r="Z18" i="1"/>
  <c r="AC17" i="1"/>
  <c r="Z17" i="1" l="1"/>
  <c r="AC16" i="1" l="1"/>
  <c r="Z16" i="1"/>
  <c r="AC15" i="1" l="1"/>
  <c r="Z15" i="1"/>
  <c r="AC14" i="1"/>
  <c r="Z14" i="1"/>
  <c r="AC13" i="1"/>
  <c r="Z13" i="1"/>
  <c r="AC12" i="1"/>
  <c r="Z12" i="1"/>
  <c r="AC11" i="1"/>
  <c r="Z11" i="1"/>
  <c r="AC10" i="1"/>
  <c r="Z10" i="1"/>
  <c r="AC9" i="1"/>
  <c r="Z9" i="1"/>
  <c r="AC8" i="1"/>
  <c r="W8" i="1" l="1"/>
</calcChain>
</file>

<file path=xl/sharedStrings.xml><?xml version="1.0" encoding="utf-8"?>
<sst xmlns="http://schemas.openxmlformats.org/spreadsheetml/2006/main" count="1154" uniqueCount="364">
  <si>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</si>
  <si>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</si>
  <si>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</si>
  <si>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</si>
  <si>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</si>
  <si>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</si>
  <si>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</si>
  <si>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</si>
  <si>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</si>
  <si>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</si>
  <si>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</si>
  <si>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</si>
  <si>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</si>
  <si>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</si>
  <si>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</si>
  <si>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</si>
  <si>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</si>
  <si>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</si>
  <si>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</si>
  <si>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</si>
  <si>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</si>
  <si>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</si>
  <si>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</si>
  <si>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</si>
  <si>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</si>
  <si>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</si>
  <si>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</si>
  <si>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</si>
  <si>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</si>
  <si>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</si>
  <si>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</si>
  <si>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</si>
  <si>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</si>
  <si>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</si>
  <si>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</si>
  <si>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</si>
  <si>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</si>
  <si>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</si>
  <si>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</si>
  <si>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</si>
  <si>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</si>
  <si>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</si>
  <si>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</si>
  <si>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</si>
  <si>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</si>
  <si>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</si>
  <si>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</si>
  <si>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</si>
  <si>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</si>
  <si>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</si>
  <si>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</si>
  <si>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</si>
  <si>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</si>
  <si>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</si>
  <si>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</si>
  <si>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</si>
  <si>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</si>
  <si>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</si>
  <si>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</si>
  <si>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</si>
  <si>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</si>
  <si>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</si>
  <si>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</si>
  <si>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</si>
  <si>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</si>
  <si>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</si>
  <si>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</si>
  <si>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</si>
  <si>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</si>
  <si>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</si>
  <si>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</si>
  <si>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</si>
  <si>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</si>
  <si>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</si>
  <si>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</si>
  <si>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</si>
  <si>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</si>
  <si>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</si>
  <si>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</si>
  <si>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</si>
  <si>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</si>
  <si>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</si>
  <si>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</si>
  <si>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</si>
  <si>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</si>
  <si>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</si>
  <si>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</si>
  <si>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</si>
  <si>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</si>
  <si>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</si>
  <si>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</si>
  <si>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</si>
  <si>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</si>
  <si>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</si>
  <si>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</si>
  <si>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</si>
  <si>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</si>
  <si>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</si>
  <si>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</si>
  <si>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</si>
  <si>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</si>
  <si>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</si>
  <si>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</si>
  <si>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</si>
  <si>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56313</t>
  </si>
  <si>
    <t>56314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</si>
  <si>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</si>
  <si>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</si>
  <si>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</si>
  <si>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</si>
  <si>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</si>
  <si>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</si>
  <si>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56315</t>
  </si>
  <si>
    <t>Hipervínculo a las facturas o comprobantes</t>
  </si>
  <si>
    <t>MEXICO</t>
  </si>
  <si>
    <t>TLAXCALA</t>
  </si>
  <si>
    <t>http://transparencia.uptlax.edu.mx/IMG/pdf/normatividad-7.pdf</t>
  </si>
  <si>
    <t>RECURSOS FINANCIEROS</t>
  </si>
  <si>
    <t>5300-3751-03-16</t>
  </si>
  <si>
    <t>VIATICOS EN EL PAIS</t>
  </si>
  <si>
    <t>NACIONAL</t>
  </si>
  <si>
    <t>SUBDIRECCION</t>
  </si>
  <si>
    <t>SUBDIRECTOR</t>
  </si>
  <si>
    <t>SERVICIOS ESCOLARES</t>
  </si>
  <si>
    <t>CRUZ</t>
  </si>
  <si>
    <t>CORONA</t>
  </si>
  <si>
    <t>MENDOZA</t>
  </si>
  <si>
    <t>CIUDAD DE MEXICO</t>
  </si>
  <si>
    <t>PTC</t>
  </si>
  <si>
    <t>OSCAR JAVIER</t>
  </si>
  <si>
    <t>ROMERO</t>
  </si>
  <si>
    <t>LARA</t>
  </si>
  <si>
    <t>PROFESOR POR ASIGNATURA</t>
  </si>
  <si>
    <t>PA</t>
  </si>
  <si>
    <t>ROJAS</t>
  </si>
  <si>
    <t>SILAO</t>
  </si>
  <si>
    <t>DIRECTOR</t>
  </si>
  <si>
    <t>RICARDO</t>
  </si>
  <si>
    <t>SANCHEZ</t>
  </si>
  <si>
    <t>ESQUIVEL</t>
  </si>
  <si>
    <t>JEFE DE OFICINA B</t>
  </si>
  <si>
    <t>VICTOR HUGO</t>
  </si>
  <si>
    <t>PELAEZ</t>
  </si>
  <si>
    <t>JEFE DE DEPARTAMENTO</t>
  </si>
  <si>
    <t>MORALES</t>
  </si>
  <si>
    <t>PUEBLA</t>
  </si>
  <si>
    <t>5300-3721-03-04/5300-3751-03-16</t>
  </si>
  <si>
    <t>PASAJES TERRESTRES/VIATICOS EN EL PAIS</t>
  </si>
  <si>
    <t>CHOFER DE RECTOR</t>
  </si>
  <si>
    <t>CHOFER</t>
  </si>
  <si>
    <t>RECTORIA</t>
  </si>
  <si>
    <t>JAIR</t>
  </si>
  <si>
    <t>5300-3721-03-04</t>
  </si>
  <si>
    <t>PASAJES TERRESTRES</t>
  </si>
  <si>
    <t>RECTOR</t>
  </si>
  <si>
    <t>NARCISO</t>
  </si>
  <si>
    <t>XICOHTENCATL</t>
  </si>
  <si>
    <t>GASTOS DE REPRESENTACION</t>
  </si>
  <si>
    <t>5300-3851-03-16</t>
  </si>
  <si>
    <t>AUGUSTO</t>
  </si>
  <si>
    <t>MELENDEZ</t>
  </si>
  <si>
    <t>TEODORO</t>
  </si>
  <si>
    <t>ULISES</t>
  </si>
  <si>
    <t>OJEDA</t>
  </si>
  <si>
    <t>MACIAS</t>
  </si>
  <si>
    <t>JEFE DE LABORATORIO</t>
  </si>
  <si>
    <t>SECRETARIA ACADEMICA</t>
  </si>
  <si>
    <t>FABIOLA SUE</t>
  </si>
  <si>
    <t>NAVA</t>
  </si>
  <si>
    <t>HELUE MIRIAM</t>
  </si>
  <si>
    <t>GARCIA</t>
  </si>
  <si>
    <t>IGNACIO</t>
  </si>
  <si>
    <t>PEREZ</t>
  </si>
  <si>
    <t>MALDONADO</t>
  </si>
  <si>
    <t>NASEER</t>
  </si>
  <si>
    <t>AHMAD</t>
  </si>
  <si>
    <t>POSGRADO</t>
  </si>
  <si>
    <t>CALDERON</t>
  </si>
  <si>
    <t>HERNANDEZ</t>
  </si>
  <si>
    <t>SANDRA MA</t>
  </si>
  <si>
    <t>JIMENEZ</t>
  </si>
  <si>
    <t>CARRO</t>
  </si>
  <si>
    <t>GONZALEZ</t>
  </si>
  <si>
    <t>31 de diciembre de 2018</t>
  </si>
  <si>
    <t>OCTUBRE</t>
  </si>
  <si>
    <t>OCTUIBRE</t>
  </si>
  <si>
    <t>CABRERA</t>
  </si>
  <si>
    <t>DIRECTOR DE P.E. INGENIERIA MECATRONICA</t>
  </si>
  <si>
    <t>ASISTENCIA A LA REUNION DE DISEÑO CURRICULAR EN LA UNIVERSIDAD POLITECNICA DE CHIAPAS</t>
  </si>
  <si>
    <t>CHIAPAS</t>
  </si>
  <si>
    <t>TUXTLA GUTIERREZ</t>
  </si>
  <si>
    <t>5137-3711</t>
  </si>
  <si>
    <t>DIRECTOR DE PLANEACION</t>
  </si>
  <si>
    <t>TORIBIO</t>
  </si>
  <si>
    <t>PLANEACION</t>
  </si>
  <si>
    <t>PRESENTAR LA DOCUMENTACION PARA FIRMA DE CONVENIO CON FUNDACION MEXICO-ESTADOS UNIDOS</t>
  </si>
  <si>
    <t>PASAJES AEREOS</t>
  </si>
  <si>
    <t>DIRECTOR DE P.E. INGENIERIA QUIMICA</t>
  </si>
  <si>
    <t>INGENIERIA QUIMICA</t>
  </si>
  <si>
    <t>DAR SEGUIMIENTO A LA ACTUALIZACION DE DISEÑO CURRICULAR</t>
  </si>
  <si>
    <t>OCTUBRRE</t>
  </si>
  <si>
    <t>DIRECTOR DE P.E. POSGRADO</t>
  </si>
  <si>
    <t>RECEPCION EN HONOR A LA FUNDACION MEXICO-ESTADOS UNIDOS  PÁRA LA CIENCIA Y GESTION DE LA RENOVACION DEL CONVENIO</t>
  </si>
  <si>
    <t>HILARIO</t>
  </si>
  <si>
    <t xml:space="preserve">REYES </t>
  </si>
  <si>
    <t>SOLICITAR PROYECTOS Y PRESUPUESTOS DE LOS EDIFICIOS DE RECTORIA, AUDITORIO Y CASETA</t>
  </si>
  <si>
    <t>PROFESOR DE TIEMPO COMPLETO A</t>
  </si>
  <si>
    <t>P.E. INGENIERIA TICS</t>
  </si>
  <si>
    <t>ENTREGAR EXPEDIENTE DE CUERPO ACADEMICO EVALUADO EN LA CONVOCATORIA 2018</t>
  </si>
  <si>
    <t>RECURSOS MATERIALES</t>
  </si>
  <si>
    <t xml:space="preserve">TRASLADAR A ES TUDIANTES, EGRESADOS Y PERSONAL ADMINISTRATIVO </t>
  </si>
  <si>
    <t>GUANAGUATO</t>
  </si>
  <si>
    <t>P.E. INGENIERIA MECATRONICA</t>
  </si>
  <si>
    <t>ELIAS</t>
  </si>
  <si>
    <t>MENDEZ</t>
  </si>
  <si>
    <t>ZAPATA</t>
  </si>
  <si>
    <t>PARTICIPAR EN EL TORNEO DE ROBOTICA ROBOT RUMBLE 3 COMO ASESOR Y JUEZ</t>
  </si>
  <si>
    <t>ZACATLAN</t>
  </si>
  <si>
    <t>TRASLADAR ALUMNOS</t>
  </si>
  <si>
    <t>RECIBIR CAPACITACION Y APOYO TECNICO PARA LAS PRUEBAS DE LOS ARCHIVOS .XML PARA LA GENERACION DE TITULOS ELECTRONICOS</t>
  </si>
  <si>
    <t>P.E. INGENIERIA EN BIOTECNOLOGIA</t>
  </si>
  <si>
    <t xml:space="preserve">KAREN LIZBETH </t>
  </si>
  <si>
    <t xml:space="preserve">BARRERA </t>
  </si>
  <si>
    <t>REYES</t>
  </si>
  <si>
    <t>ASISTIR AL PROGRAMA DE CONFERENCIAS ORGANIZADAS POR LA EXPO DCILAB 2018</t>
  </si>
  <si>
    <t>P.E. INGENIERIA QUIMICA</t>
  </si>
  <si>
    <t>JAVIER RAMIRO</t>
  </si>
  <si>
    <t>PRESENTAR EXAMEN DE CERTIFICACION</t>
  </si>
  <si>
    <t xml:space="preserve">ARTURO </t>
  </si>
  <si>
    <t>MISAEL</t>
  </si>
  <si>
    <t>COORDINACION DE IDIOMAS</t>
  </si>
  <si>
    <t>ASISTIR AL IV ENCUENTRO DE INSTITUCIONES DE EDUCACION SUPERIOR</t>
  </si>
  <si>
    <t>GESTION DE UN PROYECTO PARA LA UPT CON LA DIPUTADA LOURDES ERIKA SANCHEZ MARTINEZ</t>
  </si>
  <si>
    <t>DAR SEGUIMIENTO AL TRAMITE DE GENERACION DE CEDULA DIGITAL Y ACTUALIZACION DEL CATALOGO D EFIRMAS</t>
  </si>
  <si>
    <t>P.E. INGENIERIA INDUSTRIAL</t>
  </si>
  <si>
    <t xml:space="preserve">AIDA </t>
  </si>
  <si>
    <t>REUNION DE TRABAJO DISEÑO CURRICULAR</t>
  </si>
  <si>
    <t>P.E. INGENIERIA EN TICS</t>
  </si>
  <si>
    <t>OSVALDO</t>
  </si>
  <si>
    <t>MORENO</t>
  </si>
  <si>
    <t>PRESENTAR EXAMEN DE CERTIFICACION EN CISCO CERTIFIED NETTWORK ASSOCIATE</t>
  </si>
  <si>
    <t>5300-3721-03-04/5300-3751-03-17</t>
  </si>
  <si>
    <t>LILIA</t>
  </si>
  <si>
    <t>MINUTTI</t>
  </si>
  <si>
    <t xml:space="preserve">ASISTIR AL SIMPOSIO DE CIENCIA Y TECNOLOGIA DE ALIMENTOS </t>
  </si>
  <si>
    <t>TABASCO</t>
  </si>
  <si>
    <t>VILLAHERMOSA</t>
  </si>
  <si>
    <t>TRAER A PERSONAL PARA ASISTIR A REUNION A RECTORIA</t>
  </si>
  <si>
    <t>NOVIEMBRE</t>
  </si>
  <si>
    <t>COMISION PARA TRAMITAR ASUSNTOS JURIDICOS RELACIONADOS CON LA UNIVERSIDAD Y LA SUPREMA CORTE DE JUSTICIA DE LA NACION</t>
  </si>
  <si>
    <t>ASISTIR A LA CUMBRE EMPRESARIAL DE LAS AMERICAS</t>
  </si>
  <si>
    <t>REUNION Y ENTREGA DE RESULTADOS DE PRUEBAS CONTRATADAS</t>
  </si>
  <si>
    <t>UNIDAD DE TRANSFERENCIA</t>
  </si>
  <si>
    <t>JUAN</t>
  </si>
  <si>
    <t>SIRIO</t>
  </si>
  <si>
    <t>RECOGER DOCUMENTOS PARA RESGUARDAR EN LA UPTX</t>
  </si>
  <si>
    <t>DIVERSAS ACTIVIDADES DE REPRESENTACION EN LA COOORDINACION GENERAL</t>
  </si>
  <si>
    <t>ASISTIR A LA FIRMA DE CONVENIO DE COLABORACION CON EL INAOE</t>
  </si>
  <si>
    <t>5300-3751-03-17</t>
  </si>
  <si>
    <t xml:space="preserve">ALEJANDRINA </t>
  </si>
  <si>
    <t>CUENCA</t>
  </si>
  <si>
    <t>CAPACITACION CURSO TALLER PARASITOLOGIA</t>
  </si>
  <si>
    <t>VINCULACION</t>
  </si>
  <si>
    <t>REUNION CON INTEGRANTES DE LA CANACINTRA</t>
  </si>
  <si>
    <t>ASISTIR A LOS PONENTES QUE PARTICIPARAN EN EL SIMPOSIUM DE CUERPO ACADEMICO</t>
  </si>
  <si>
    <t>ACTIVIDADES DIVERSAS DE REPRESENTACION</t>
  </si>
  <si>
    <t>5300-3851-03-17</t>
  </si>
  <si>
    <t>DICIEMBRE</t>
  </si>
  <si>
    <t>ENTREGAR REDISTRIBUCION  DE MONTOS DE APOYO DE PERFILES DESEABLES Y ENTREGA DE DOCUMENTACION PARA SEGUIMIENTO</t>
  </si>
  <si>
    <t>07 de diciembre de 2018</t>
  </si>
  <si>
    <t>ENTREGA DE PROYECTOS A LA COMISION DE CIENCIA Y TEXNOLOGIA Y A LA COMISION DE EDUCACION</t>
  </si>
  <si>
    <t>MANEJAR EL TRAILER DE LA CIENCIA Y APOYAR EN LAS ACTIVIDADES RELACIONADAS</t>
  </si>
  <si>
    <t>SECRETARIA ADMINISTRATIVA</t>
  </si>
  <si>
    <t>IMELDA</t>
  </si>
  <si>
    <t>SILVA</t>
  </si>
  <si>
    <t>SAMPEDRO</t>
  </si>
  <si>
    <t>REUNION DE TRABAJO CON LA AUDITORIA FORENSE DEL ORGANO SUPERIOR DE LA FEDERACION</t>
  </si>
  <si>
    <t>ENRIQUE</t>
  </si>
  <si>
    <t>PADILLA</t>
  </si>
  <si>
    <t>REUNION DE TRABAJO CON EMPRESARIOS, SECRETARIA ACADEMICA Y DIRECTIVOS DE LA UPTLAX</t>
  </si>
  <si>
    <t>http://transparencia.uptlax.edu.mx/IMG/pdf/160_comprobacion_gasto.pdf</t>
  </si>
  <si>
    <t>http://transparencia.uptlax.edu.mx/IMG/pdf/161_comprobacion_gasto.pdf</t>
  </si>
  <si>
    <t>http://transparencia.uptlax.edu.mx/IMG/pdf/162_comprobacion_gasto.pdf</t>
  </si>
  <si>
    <t>http://transparencia.uptlax.edu.mx/IMG/pdf/163_comprobacion_gasto.pdf</t>
  </si>
  <si>
    <t>http://transparencia.uptlax.edu.mx/IMG/pdf/164_comprobacion_gasto.pdf</t>
  </si>
  <si>
    <t>http://transparencia.uptlax.edu.mx/IMG/pdf/165_comprobacion_gasto.pdf</t>
  </si>
  <si>
    <t>http://transparencia.uptlax.edu.mx/IMG/pdf/166_comprobacion_gasto.pdf</t>
  </si>
  <si>
    <t>http://transparencia.uptlax.edu.mx/IMG/pdf/167_comprobacion_de_gasto.pdf</t>
  </si>
  <si>
    <t>http://transparencia.uptlax.edu.mx/IMG/pdf/168_comprobacion_gasto.pdf</t>
  </si>
  <si>
    <t>http://transparencia.uptlax.edu.mx/IMG/pdf/169_comprobacion_gasto.pdf</t>
  </si>
  <si>
    <t>http://transparencia.uptlax.edu.mx/IMG/pdf/170_comprobacion_gasto.pdf</t>
  </si>
  <si>
    <t>http://transparencia.uptlax.edu.mx/IMG/pdf/171_comprobacion_gasto.pdf</t>
  </si>
  <si>
    <t>http://transparencia.uptlax.edu.mx/IMG/pdf/172_comprobacion_gasto.pdf</t>
  </si>
  <si>
    <t>http://transparencia.uptlax.edu.mx/IMG/pdf/173_comprobacion_gasto.pdf</t>
  </si>
  <si>
    <t>http://transparencia.uptlax.edu.mx/IMG/pdf/174_comprobacion_gasto.pdf</t>
  </si>
  <si>
    <t>http://transparencia.uptlax.edu.mx/IMG/pdf/175_comprobacion_gasto.pdf</t>
  </si>
  <si>
    <t>http://transparencia.uptlax.edu.mx/IMG/pdf/176_comprobacion_gasto.pdf</t>
  </si>
  <si>
    <t>http://transparencia.uptlax.edu.mx/IMG/pdf/177_comprobacion_gasto.pdf</t>
  </si>
  <si>
    <t>http://transparencia.uptlax.edu.mx/IMG/pdf/178_comprobacion_gasto.pdf</t>
  </si>
  <si>
    <t>http://transparencia.uptlax.edu.mx/IMG/pdf/179_comprobacion_gasto.pdf</t>
  </si>
  <si>
    <t>http://transparencia.uptlax.edu.mx/IMG/pdf/180_comprobacion_gasto.pdf</t>
  </si>
  <si>
    <t>http://transparencia.uptlax.edu.mx/IMG/pdf/181_comprobacion_gasto.pdf</t>
  </si>
  <si>
    <t>http://transparencia.uptlax.edu.mx/IMG/pdf/182_comprobacion_gasto.pdf</t>
  </si>
  <si>
    <t>http://transparencia.uptlax.edu.mx/IMG/pdf/184_compropbacion_gasto.pdf</t>
  </si>
  <si>
    <t>http://transparencia.uptlax.edu.mx/IMG/pdf/185_comprobacion_gasto.pdf</t>
  </si>
  <si>
    <t>http://transparencia.uptlax.edu.mx/IMG/pdf/186_comprobacion_gasto.pdf</t>
  </si>
  <si>
    <t>http://transparencia.uptlax.edu.mx/IMG/pdf/187_comprobacion_gasto.pdf</t>
  </si>
  <si>
    <t>http://transparencia.uptlax.edu.mx/IMG/pdf/188_comprobacion_gasto.pdf</t>
  </si>
  <si>
    <t>http://transparencia.uptlax.edu.mx/IMG/pdf/189_comprobacion_gasto.pdf</t>
  </si>
  <si>
    <t>http://transparencia.uptlax.edu.mx/IMG/pdf/190_comprobacion_gasto.pdf</t>
  </si>
  <si>
    <t>http://transparencia.uptlax.edu.mx/IMG/pdf/191_comprobacion_gasto.pdf</t>
  </si>
  <si>
    <t>http://transparencia.uptlax.edu.mx/IMG/pdf/192_comprobacion_gasto.pdf</t>
  </si>
  <si>
    <t>http://transparencia.uptlax.edu.mx/IMG/pdf/193_comprobacion_gasto.pdf</t>
  </si>
  <si>
    <t>http://transparencia.uptlax.edu.mx/IMG/pdf/194_comprobacion_gasto.pdf</t>
  </si>
  <si>
    <t>http://transparencia.uptlax.edu.mx/IMG/pdf/195_comprobacion_gasto.pdf</t>
  </si>
  <si>
    <t>http://transparencia.uptlax.edu.mx/IMG/pdf/196_comprobacion_gasto.pdf</t>
  </si>
  <si>
    <t>http://transparencia.uptlax.edu.mx/IMG/pdf/197_comprobacion_gasto.pdf</t>
  </si>
  <si>
    <t>http://transparencia.uptlax.edu.mx/IMG/pdf/198_comprobacion_gasto.pdf</t>
  </si>
  <si>
    <t>http://transparencia.uptlax.edu.mx/IMG/pdf/200_comprobacion_gasto.pdf</t>
  </si>
  <si>
    <t>http://transparencia.uptlax.edu.mx/IMG/pdf/201_comprobacion_gasto.pdf</t>
  </si>
  <si>
    <t>http://transparencia.uptlax.edu.mx/IMG/pdf/183_comprobacion_gasto-2.pdf</t>
  </si>
  <si>
    <t>http://transparencia.uptlax.edu.mx/IMG/pdf/160_informe.pdf</t>
  </si>
  <si>
    <t>http://transparencia.uptlax.edu.mx/IMG/pdf/161_informe.pdf</t>
  </si>
  <si>
    <t>http://transparencia.uptlax.edu.mx/IMG/pdf/162_informe.pdf</t>
  </si>
  <si>
    <t>http://transparencia.uptlax.edu.mx/IMG/pdf/163_informe.pdf</t>
  </si>
  <si>
    <t>http://transparencia.uptlax.edu.mx/IMG/pdf/164_informe.pdf</t>
  </si>
  <si>
    <t>http://transparencia.uptlax.edu.mx/IMG/pdf/165_informe.pdf</t>
  </si>
  <si>
    <t>http://transparencia.uptlax.edu.mx/IMG/pdf/166_informe.pdf</t>
  </si>
  <si>
    <t>http://transparencia.uptlax.edu.mx/IMG/pdf/167_informe.pdf</t>
  </si>
  <si>
    <t>http://transparencia.uptlax.edu.mx/IMG/pdf/168_informe.pdf</t>
  </si>
  <si>
    <t>http://transparencia.uptlax.edu.mx/IMG/pdf/169_informe.pdf</t>
  </si>
  <si>
    <t>http://transparencia.uptlax.edu.mx/IMG/pdf/170_informe.pdf</t>
  </si>
  <si>
    <t>http://transparencia.uptlax.edu.mx/IMG/pdf/171_informe.pdf</t>
  </si>
  <si>
    <t>http://transparencia.uptlax.edu.mx/IMG/pdf/172_informe.pdf</t>
  </si>
  <si>
    <t>http://transparencia.uptlax.edu.mx/IMG/pdf/173_informe.pdf</t>
  </si>
  <si>
    <t>http://transparencia.uptlax.edu.mx/IMG/pdf/174_informe.pdf</t>
  </si>
  <si>
    <t>http://transparencia.uptlax.edu.mx/IMG/pdf/175_informe.pdf</t>
  </si>
  <si>
    <t>http://transparencia.uptlax.edu.mx/IMG/pdf/176_informe.pdf</t>
  </si>
  <si>
    <t>http://transparencia.uptlax.edu.mx/IMG/pdf/177_informe.pdf</t>
  </si>
  <si>
    <t>http://transparencia.uptlax.edu.mx/IMG/pdf/178_informe.pdf</t>
  </si>
  <si>
    <t>http://transparencia.uptlax.edu.mx/IMG/pdf/179_informe.pdf</t>
  </si>
  <si>
    <t>http://transparencia.uptlax.edu.mx/IMG/pdf/180_informe.pdf</t>
  </si>
  <si>
    <t>http://transparencia.uptlax.edu.mx/IMG/pdf/181_informe.pdf</t>
  </si>
  <si>
    <t>http://transparencia.uptlax.edu.mx/IMG/pdf/182_informe.pdf</t>
  </si>
  <si>
    <t>http://transparencia.uptlax.edu.mx/IMG/pdf/183_informe.pdf</t>
  </si>
  <si>
    <t>http://transparencia.uptlax.edu.mx/IMG/pdf/184_informe.pdf</t>
  </si>
  <si>
    <t>http://transparencia.uptlax.edu.mx/IMG/pdf/185_informe.pdf</t>
  </si>
  <si>
    <t>http://transparencia.uptlax.edu.mx/IMG/pdf/186_informe.pdf</t>
  </si>
  <si>
    <t>http://transparencia.uptlax.edu.mx/IMG/pdf/187_informe.pdf</t>
  </si>
  <si>
    <t>http://transparencia.uptlax.edu.mx/IMG/pdf/188_informe.pdf</t>
  </si>
  <si>
    <t>http://transparencia.uptlax.edu.mx/IMG/pdf/189_informe.pdf</t>
  </si>
  <si>
    <t>http://transparencia.uptlax.edu.mx/IMG/pdf/190_informe.pdf</t>
  </si>
  <si>
    <t>http://transparencia.uptlax.edu.mx/IMG/pdf/191_informe.pdf</t>
  </si>
  <si>
    <t>http://transparencia.uptlax.edu.mx/IMG/pdf/192_informe.pdf</t>
  </si>
  <si>
    <t>http://transparencia.uptlax.edu.mx/IMG/pdf/193_informe.pdf</t>
  </si>
  <si>
    <t>http://transparencia.uptlax.edu.mx/IMG/pdf/194_informe.pdf</t>
  </si>
  <si>
    <t>http://transparencia.uptlax.edu.mx/IMG/pdf/195_informe.pdf</t>
  </si>
  <si>
    <t>http://transparencia.uptlax.edu.mx/IMG/pdf/196_informe.pdf</t>
  </si>
  <si>
    <t>http://transparencia.uptlax.edu.mx/IMG/pdf/197_informe.pdf</t>
  </si>
  <si>
    <t>http://transparencia.uptlax.edu.mx/IMG/pdf/198_informe.pdf</t>
  </si>
  <si>
    <t>http://transparencia.uptlax.edu.mx/IMG/pdf/199_informe.pdf</t>
  </si>
  <si>
    <t>http://transparencia.uptlax.edu.mx/IMG/pdf/200_informe.pdf</t>
  </si>
  <si>
    <t>http://transparencia.uptlax.edu.mx/IMG/pdf/201_informe.pdf</t>
  </si>
  <si>
    <t>http://transparencia.uptlax.edu.mx/IMG/pdf/199_comprobacion_gasto.pdf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</si>
</sst>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1"/>
    <xf numFmtId="0" fontId="3" fillId="0" borderId="0" xfId="1" applyFill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3" borderId="2" xfId="0" applyFill="1" applyBorder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ptlax.edu.mx/IMG/pdf/normatividad-7.pdf" TargetMode="External"/><Relationship Id="rId18" Type="http://schemas.openxmlformats.org/officeDocument/2006/relationships/hyperlink" Target="http://transparencia.uptlax.edu.mx/IMG/pdf/normatividad-7.pdf" TargetMode="External"/><Relationship Id="rId26" Type="http://schemas.openxmlformats.org/officeDocument/2006/relationships/hyperlink" Target="http://transparencia.uptlax.edu.mx/IMG/pdf/normatividad-7.pdf" TargetMode="External"/><Relationship Id="rId39" Type="http://schemas.openxmlformats.org/officeDocument/2006/relationships/hyperlink" Target="http://transparencia.uptlax.edu.mx/IMG/pdf/normatividad-7.pdf" TargetMode="External"/><Relationship Id="rId21" Type="http://schemas.openxmlformats.org/officeDocument/2006/relationships/hyperlink" Target="http://transparencia.uptlax.edu.mx/IMG/pdf/normatividad-7.pdf" TargetMode="External"/><Relationship Id="rId34" Type="http://schemas.openxmlformats.org/officeDocument/2006/relationships/hyperlink" Target="http://transparencia.uptlax.edu.mx/IMG/pdf/normatividad-7.pdf" TargetMode="External"/><Relationship Id="rId42" Type="http://schemas.openxmlformats.org/officeDocument/2006/relationships/hyperlink" Target="http://transparencia.uptlax.edu.mx/IMG/pdf/normatividad-7.pdf" TargetMode="External"/><Relationship Id="rId7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6" Type="http://schemas.openxmlformats.org/officeDocument/2006/relationships/hyperlink" Target="http://transparencia.uptlax.edu.mx/IMG/pdf/normatividad-7.pdf" TargetMode="External"/><Relationship Id="rId20" Type="http://schemas.openxmlformats.org/officeDocument/2006/relationships/hyperlink" Target="http://transparencia.uptlax.edu.mx/IMG/pdf/normatividad-7.pdf" TargetMode="External"/><Relationship Id="rId29" Type="http://schemas.openxmlformats.org/officeDocument/2006/relationships/hyperlink" Target="http://transparencia.uptlax.edu.mx/IMG/pdf/normatividad-7.pdf" TargetMode="External"/><Relationship Id="rId41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6" Type="http://schemas.openxmlformats.org/officeDocument/2006/relationships/hyperlink" Target="http://transparencia.uptlax.edu.mx/IMG/pdf/normatividad-7.pdf" TargetMode="External"/><Relationship Id="rId11" Type="http://schemas.openxmlformats.org/officeDocument/2006/relationships/hyperlink" Target="http://transparencia.uptlax.edu.mx/IMG/pdf/normatividad-7.pdf" TargetMode="External"/><Relationship Id="rId24" Type="http://schemas.openxmlformats.org/officeDocument/2006/relationships/hyperlink" Target="http://transparencia.uptlax.edu.mx/IMG/pdf/normatividad-7.pdf" TargetMode="External"/><Relationship Id="rId32" Type="http://schemas.openxmlformats.org/officeDocument/2006/relationships/hyperlink" Target="http://transparencia.uptlax.edu.mx/IMG/pdf/normatividad-7.pdf" TargetMode="External"/><Relationship Id="rId37" Type="http://schemas.openxmlformats.org/officeDocument/2006/relationships/hyperlink" Target="http://transparencia.uptlax.edu.mx/IMG/pdf/normatividad-7.pdf" TargetMode="External"/><Relationship Id="rId40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15" Type="http://schemas.openxmlformats.org/officeDocument/2006/relationships/hyperlink" Target="http://transparencia.uptlax.edu.mx/IMG/pdf/normatividad-7.pdf" TargetMode="External"/><Relationship Id="rId23" Type="http://schemas.openxmlformats.org/officeDocument/2006/relationships/hyperlink" Target="http://transparencia.uptlax.edu.mx/IMG/pdf/normatividad-7.pdf" TargetMode="External"/><Relationship Id="rId28" Type="http://schemas.openxmlformats.org/officeDocument/2006/relationships/hyperlink" Target="http://transparencia.uptlax.edu.mx/IMG/pdf/normatividad-7.pdf" TargetMode="External"/><Relationship Id="rId36" Type="http://schemas.openxmlformats.org/officeDocument/2006/relationships/hyperlink" Target="http://transparencia.uptlax.edu.mx/IMG/pdf/normatividad-7.pdf" TargetMode="External"/><Relationship Id="rId10" Type="http://schemas.openxmlformats.org/officeDocument/2006/relationships/hyperlink" Target="http://transparencia.uptlax.edu.mx/IMG/pdf/normatividad-7.pdf" TargetMode="External"/><Relationship Id="rId19" Type="http://schemas.openxmlformats.org/officeDocument/2006/relationships/hyperlink" Target="http://transparencia.uptlax.edu.mx/IMG/pdf/normatividad-7.pdf" TargetMode="External"/><Relationship Id="rId31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Relationship Id="rId9" Type="http://schemas.openxmlformats.org/officeDocument/2006/relationships/hyperlink" Target="http://transparencia.uptlax.edu.mx/IMG/pdf/normatividad-7.pdf" TargetMode="External"/><Relationship Id="rId14" Type="http://schemas.openxmlformats.org/officeDocument/2006/relationships/hyperlink" Target="http://transparencia.uptlax.edu.mx/IMG/pdf/normatividad-7.pdf" TargetMode="External"/><Relationship Id="rId22" Type="http://schemas.openxmlformats.org/officeDocument/2006/relationships/hyperlink" Target="http://transparencia.uptlax.edu.mx/IMG/pdf/normatividad-7.pdf" TargetMode="External"/><Relationship Id="rId27" Type="http://schemas.openxmlformats.org/officeDocument/2006/relationships/hyperlink" Target="http://transparencia.uptlax.edu.mx/IMG/pdf/normatividad-7.pdf" TargetMode="External"/><Relationship Id="rId30" Type="http://schemas.openxmlformats.org/officeDocument/2006/relationships/hyperlink" Target="http://transparencia.uptlax.edu.mx/IMG/pdf/normatividad-7.pdf" TargetMode="External"/><Relationship Id="rId35" Type="http://schemas.openxmlformats.org/officeDocument/2006/relationships/hyperlink" Target="http://transparencia.uptlax.edu.mx/IMG/pdf/normatividad-7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uptlax.edu.mx/IMG/pdf/normatividad-7.pdf" TargetMode="External"/><Relationship Id="rId3" Type="http://schemas.openxmlformats.org/officeDocument/2006/relationships/hyperlink" Target="http://transparencia.uptlax.edu.mx/IMG/pdf/normatividad-7.pdf" TargetMode="External"/><Relationship Id="rId12" Type="http://schemas.openxmlformats.org/officeDocument/2006/relationships/hyperlink" Target="http://transparencia.uptlax.edu.mx/IMG/pdf/normatividad-7.pdf" TargetMode="External"/><Relationship Id="rId17" Type="http://schemas.openxmlformats.org/officeDocument/2006/relationships/hyperlink" Target="http://transparencia.uptlax.edu.mx/IMG/pdf/normatividad-7.pdf" TargetMode="External"/><Relationship Id="rId25" Type="http://schemas.openxmlformats.org/officeDocument/2006/relationships/hyperlink" Target="http://transparencia.uptlax.edu.mx/IMG/pdf/normatividad-7.pdf" TargetMode="External"/><Relationship Id="rId33" Type="http://schemas.openxmlformats.org/officeDocument/2006/relationships/hyperlink" Target="http://transparencia.uptlax.edu.mx/IMG/pdf/normatividad-7.pdf" TargetMode="External"/><Relationship Id="rId38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opLeftCell="A30" workbookViewId="0">
      <selection activeCell="A45" sqref="A45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3" width="23.855468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184</v>
      </c>
      <c r="C8" s="3">
        <v>43404</v>
      </c>
      <c r="D8" t="s">
        <v>90</v>
      </c>
      <c r="E8">
        <v>5</v>
      </c>
      <c r="F8" t="s">
        <v>136</v>
      </c>
      <c r="G8" s="14" t="s">
        <v>187</v>
      </c>
      <c r="H8" s="14" t="s">
        <v>187</v>
      </c>
      <c r="I8" t="s">
        <v>141</v>
      </c>
      <c r="J8" t="s">
        <v>186</v>
      </c>
      <c r="K8" t="s">
        <v>142</v>
      </c>
      <c r="L8" t="s">
        <v>97</v>
      </c>
      <c r="M8" t="s">
        <v>188</v>
      </c>
      <c r="N8" t="s">
        <v>99</v>
      </c>
      <c r="O8">
        <v>0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189</v>
      </c>
      <c r="V8" t="s">
        <v>190</v>
      </c>
      <c r="W8" t="str">
        <f t="shared" ref="W8" si="0">+M8</f>
        <v>ASISTENCIA A LA REUNION DE DISEÑO CURRICULAR EN LA UNIVERSIDAD POLITECNICA DE CHIAPAS</v>
      </c>
      <c r="X8" s="3">
        <v>43383</v>
      </c>
      <c r="Y8" s="3">
        <v>43386</v>
      </c>
      <c r="Z8" s="15">
        <f>+Tabla_435828!A4</f>
        <v>160</v>
      </c>
      <c r="AA8" s="3">
        <v>43381</v>
      </c>
      <c r="AB8" s="7" t="s">
        <v>321</v>
      </c>
      <c r="AC8">
        <f>+Tabla_435829!A4</f>
        <v>160</v>
      </c>
      <c r="AD8" s="7" t="s">
        <v>116</v>
      </c>
      <c r="AE8" t="s">
        <v>117</v>
      </c>
      <c r="AF8" s="3" t="s">
        <v>183</v>
      </c>
      <c r="AG8" s="3">
        <v>43381</v>
      </c>
    </row>
    <row r="9" spans="1:34" x14ac:dyDescent="0.25">
      <c r="A9">
        <v>2018</v>
      </c>
      <c r="B9" s="3" t="s">
        <v>185</v>
      </c>
      <c r="C9" s="3">
        <v>43404</v>
      </c>
      <c r="D9" t="s">
        <v>90</v>
      </c>
      <c r="E9">
        <v>5</v>
      </c>
      <c r="F9" t="s">
        <v>136</v>
      </c>
      <c r="G9" s="4" t="s">
        <v>192</v>
      </c>
      <c r="H9" s="4" t="s">
        <v>194</v>
      </c>
      <c r="I9" t="s">
        <v>193</v>
      </c>
      <c r="J9" t="s">
        <v>177</v>
      </c>
      <c r="K9" t="s">
        <v>178</v>
      </c>
      <c r="L9" t="s">
        <v>97</v>
      </c>
      <c r="M9" t="s">
        <v>195</v>
      </c>
      <c r="N9" t="s">
        <v>99</v>
      </c>
      <c r="O9">
        <v>0</v>
      </c>
      <c r="P9">
        <v>0</v>
      </c>
      <c r="Q9" t="s">
        <v>114</v>
      </c>
      <c r="R9" t="s">
        <v>115</v>
      </c>
      <c r="S9" t="s">
        <v>115</v>
      </c>
      <c r="T9" t="s">
        <v>114</v>
      </c>
      <c r="U9" t="s">
        <v>114</v>
      </c>
      <c r="V9" t="s">
        <v>127</v>
      </c>
      <c r="W9" t="str">
        <f t="shared" ref="W9:W49" si="1">+M9</f>
        <v>PRESENTAR LA DOCUMENTACION PARA FIRMA DE CONVENIO CON FUNDACION MEXICO-ESTADOS UNIDOS</v>
      </c>
      <c r="X9" s="3">
        <v>43375</v>
      </c>
      <c r="Y9" s="3">
        <v>43376</v>
      </c>
      <c r="Z9">
        <f>+Tabla_435828!A5</f>
        <v>161</v>
      </c>
      <c r="AA9" s="3">
        <v>43382</v>
      </c>
      <c r="AB9" s="7" t="s">
        <v>322</v>
      </c>
      <c r="AC9">
        <f>+Tabla_435829!A5</f>
        <v>161</v>
      </c>
      <c r="AD9" s="7" t="s">
        <v>116</v>
      </c>
      <c r="AE9" t="s">
        <v>117</v>
      </c>
      <c r="AF9" s="3" t="s">
        <v>183</v>
      </c>
      <c r="AG9" s="3">
        <v>43382</v>
      </c>
    </row>
    <row r="10" spans="1:34" x14ac:dyDescent="0.25">
      <c r="A10">
        <v>2018</v>
      </c>
      <c r="B10" s="3" t="s">
        <v>184</v>
      </c>
      <c r="C10" s="3">
        <v>43404</v>
      </c>
      <c r="D10" t="s">
        <v>90</v>
      </c>
      <c r="E10">
        <v>5</v>
      </c>
      <c r="F10" t="s">
        <v>136</v>
      </c>
      <c r="G10" s="4" t="s">
        <v>197</v>
      </c>
      <c r="H10" t="s">
        <v>198</v>
      </c>
      <c r="I10" t="s">
        <v>162</v>
      </c>
      <c r="J10" t="s">
        <v>163</v>
      </c>
      <c r="K10" t="s">
        <v>138</v>
      </c>
      <c r="L10" t="s">
        <v>97</v>
      </c>
      <c r="M10" t="s">
        <v>199</v>
      </c>
      <c r="N10" t="s">
        <v>99</v>
      </c>
      <c r="O10">
        <v>0</v>
      </c>
      <c r="P10">
        <v>0</v>
      </c>
      <c r="Q10" t="s">
        <v>114</v>
      </c>
      <c r="R10" t="s">
        <v>115</v>
      </c>
      <c r="S10" t="s">
        <v>115</v>
      </c>
      <c r="T10" t="s">
        <v>114</v>
      </c>
      <c r="U10" t="s">
        <v>114</v>
      </c>
      <c r="V10" t="s">
        <v>127</v>
      </c>
      <c r="W10" t="str">
        <f t="shared" si="1"/>
        <v>DAR SEGUIMIENTO A LA ACTUALIZACION DE DISEÑO CURRICULAR</v>
      </c>
      <c r="X10" s="3">
        <v>43374</v>
      </c>
      <c r="Y10" s="3">
        <v>43378</v>
      </c>
      <c r="Z10">
        <f>+Tabla_435828!A6</f>
        <v>162</v>
      </c>
      <c r="AA10" s="3">
        <v>43383</v>
      </c>
      <c r="AB10" s="7" t="s">
        <v>323</v>
      </c>
      <c r="AC10">
        <f>+Tabla_435829!A6</f>
        <v>162</v>
      </c>
      <c r="AD10" s="7" t="s">
        <v>116</v>
      </c>
      <c r="AE10" t="s">
        <v>117</v>
      </c>
      <c r="AF10" s="3" t="s">
        <v>183</v>
      </c>
      <c r="AG10" s="3">
        <v>43383</v>
      </c>
    </row>
    <row r="11" spans="1:34" x14ac:dyDescent="0.25">
      <c r="A11">
        <v>2018</v>
      </c>
      <c r="B11" s="3" t="s">
        <v>200</v>
      </c>
      <c r="C11" s="3">
        <v>43404</v>
      </c>
      <c r="D11" t="s">
        <v>90</v>
      </c>
      <c r="E11">
        <v>5</v>
      </c>
      <c r="F11" t="s">
        <v>136</v>
      </c>
      <c r="G11" t="s">
        <v>201</v>
      </c>
      <c r="H11" t="s">
        <v>176</v>
      </c>
      <c r="I11" t="s">
        <v>169</v>
      </c>
      <c r="J11" t="s">
        <v>170</v>
      </c>
      <c r="K11" t="s">
        <v>178</v>
      </c>
      <c r="L11" t="s">
        <v>97</v>
      </c>
      <c r="M11" t="s">
        <v>202</v>
      </c>
      <c r="N11" t="s">
        <v>99</v>
      </c>
      <c r="O11">
        <v>0</v>
      </c>
      <c r="P11">
        <v>0</v>
      </c>
      <c r="Q11" t="s">
        <v>114</v>
      </c>
      <c r="R11" t="s">
        <v>115</v>
      </c>
      <c r="S11" t="s">
        <v>115</v>
      </c>
      <c r="T11" t="s">
        <v>114</v>
      </c>
      <c r="U11" t="s">
        <v>114</v>
      </c>
      <c r="V11" s="9" t="s">
        <v>127</v>
      </c>
      <c r="W11" t="str">
        <f t="shared" si="1"/>
        <v>RECEPCION EN HONOR A LA FUNDACION MEXICO-ESTADOS UNIDOS  PÁRA LA CIENCIA Y GESTION DE LA RENOVACION DEL CONVENIO</v>
      </c>
      <c r="X11" s="3">
        <v>43367</v>
      </c>
      <c r="Y11" s="3">
        <v>43368</v>
      </c>
      <c r="Z11">
        <f>+Tabla_435828!A7</f>
        <v>163</v>
      </c>
      <c r="AA11" s="3">
        <v>43376</v>
      </c>
      <c r="AB11" s="7" t="s">
        <v>324</v>
      </c>
      <c r="AC11">
        <f>+Tabla_435829!A7</f>
        <v>163</v>
      </c>
      <c r="AD11" s="7" t="s">
        <v>116</v>
      </c>
      <c r="AE11" t="s">
        <v>117</v>
      </c>
      <c r="AF11" s="3" t="s">
        <v>183</v>
      </c>
      <c r="AG11" s="3">
        <v>43376</v>
      </c>
    </row>
    <row r="12" spans="1:34" x14ac:dyDescent="0.25">
      <c r="A12">
        <v>2018</v>
      </c>
      <c r="B12" s="3" t="s">
        <v>184</v>
      </c>
      <c r="C12" s="3">
        <v>43404</v>
      </c>
      <c r="D12" t="s">
        <v>90</v>
      </c>
      <c r="E12">
        <v>9</v>
      </c>
      <c r="F12" t="s">
        <v>143</v>
      </c>
      <c r="G12" t="s">
        <v>143</v>
      </c>
      <c r="H12" t="s">
        <v>194</v>
      </c>
      <c r="I12" t="s">
        <v>203</v>
      </c>
      <c r="J12" t="s">
        <v>204</v>
      </c>
      <c r="K12" t="s">
        <v>130</v>
      </c>
      <c r="L12" t="s">
        <v>97</v>
      </c>
      <c r="M12" s="11" t="s">
        <v>205</v>
      </c>
      <c r="N12" t="s">
        <v>99</v>
      </c>
      <c r="O12">
        <v>0</v>
      </c>
      <c r="P12">
        <v>0</v>
      </c>
      <c r="Q12" t="s">
        <v>114</v>
      </c>
      <c r="R12" t="s">
        <v>115</v>
      </c>
      <c r="S12" t="s">
        <v>115</v>
      </c>
      <c r="T12" t="s">
        <v>114</v>
      </c>
      <c r="U12" t="s">
        <v>114</v>
      </c>
      <c r="V12" s="4" t="s">
        <v>127</v>
      </c>
      <c r="W12" s="4" t="str">
        <f t="shared" si="1"/>
        <v>SOLICITAR PROYECTOS Y PRESUPUESTOS DE LOS EDIFICIOS DE RECTORIA, AUDITORIO Y CASETA</v>
      </c>
      <c r="X12" s="3">
        <v>43370</v>
      </c>
      <c r="Y12" s="3">
        <v>43370</v>
      </c>
      <c r="Z12">
        <f>+Tabla_435828!A8</f>
        <v>164</v>
      </c>
      <c r="AA12" s="3">
        <v>43376</v>
      </c>
      <c r="AB12" s="7" t="s">
        <v>325</v>
      </c>
      <c r="AC12">
        <f>+Tabla_435829!A8</f>
        <v>164</v>
      </c>
      <c r="AD12" s="7" t="s">
        <v>116</v>
      </c>
      <c r="AE12" t="s">
        <v>117</v>
      </c>
      <c r="AF12" s="3" t="s">
        <v>183</v>
      </c>
      <c r="AG12" s="3">
        <v>43376</v>
      </c>
    </row>
    <row r="13" spans="1:34" x14ac:dyDescent="0.25">
      <c r="A13">
        <v>2018</v>
      </c>
      <c r="B13" s="3" t="s">
        <v>184</v>
      </c>
      <c r="C13" s="3">
        <v>43404</v>
      </c>
      <c r="D13" t="s">
        <v>90</v>
      </c>
      <c r="E13">
        <v>12</v>
      </c>
      <c r="F13" t="s">
        <v>206</v>
      </c>
      <c r="G13" t="s">
        <v>128</v>
      </c>
      <c r="H13" s="11" t="s">
        <v>207</v>
      </c>
      <c r="I13" t="s">
        <v>159</v>
      </c>
      <c r="J13" t="s">
        <v>160</v>
      </c>
      <c r="K13" t="s">
        <v>161</v>
      </c>
      <c r="L13" t="s">
        <v>97</v>
      </c>
      <c r="M13" s="11" t="s">
        <v>208</v>
      </c>
      <c r="N13" t="s">
        <v>99</v>
      </c>
      <c r="O13">
        <v>0</v>
      </c>
      <c r="P13">
        <v>0</v>
      </c>
      <c r="Q13" t="s">
        <v>114</v>
      </c>
      <c r="R13" t="s">
        <v>115</v>
      </c>
      <c r="S13" t="s">
        <v>115</v>
      </c>
      <c r="T13" t="s">
        <v>114</v>
      </c>
      <c r="U13" t="s">
        <v>114</v>
      </c>
      <c r="V13" t="s">
        <v>127</v>
      </c>
      <c r="W13" t="str">
        <f t="shared" si="1"/>
        <v>ENTREGAR EXPEDIENTE DE CUERPO ACADEMICO EVALUADO EN LA CONVOCATORIA 2018</v>
      </c>
      <c r="X13" s="3">
        <v>43370</v>
      </c>
      <c r="Y13" s="3">
        <v>43370</v>
      </c>
      <c r="Z13">
        <f>+Tabla_435828!A9</f>
        <v>165</v>
      </c>
      <c r="AA13" s="3">
        <v>43376</v>
      </c>
      <c r="AB13" s="7" t="s">
        <v>326</v>
      </c>
      <c r="AC13">
        <f>+Tabla_435829!A9</f>
        <v>165</v>
      </c>
      <c r="AD13" s="7" t="s">
        <v>116</v>
      </c>
      <c r="AE13" t="s">
        <v>117</v>
      </c>
      <c r="AF13" s="3" t="s">
        <v>183</v>
      </c>
      <c r="AG13" s="3">
        <v>43376</v>
      </c>
    </row>
    <row r="14" spans="1:34" x14ac:dyDescent="0.25">
      <c r="A14">
        <v>2018</v>
      </c>
      <c r="B14" s="3" t="s">
        <v>184</v>
      </c>
      <c r="C14" s="3">
        <v>43404</v>
      </c>
      <c r="D14" t="s">
        <v>90</v>
      </c>
      <c r="E14">
        <v>18</v>
      </c>
      <c r="F14" t="s">
        <v>149</v>
      </c>
      <c r="G14" t="s">
        <v>148</v>
      </c>
      <c r="H14" s="11" t="s">
        <v>209</v>
      </c>
      <c r="I14" t="s">
        <v>151</v>
      </c>
      <c r="J14" t="s">
        <v>138</v>
      </c>
      <c r="K14" t="s">
        <v>173</v>
      </c>
      <c r="L14" t="s">
        <v>97</v>
      </c>
      <c r="M14" t="s">
        <v>210</v>
      </c>
      <c r="N14" t="s">
        <v>99</v>
      </c>
      <c r="O14">
        <v>0</v>
      </c>
      <c r="P14">
        <v>0</v>
      </c>
      <c r="Q14" t="s">
        <v>114</v>
      </c>
      <c r="R14" t="s">
        <v>115</v>
      </c>
      <c r="S14" t="s">
        <v>115</v>
      </c>
      <c r="T14" t="s">
        <v>114</v>
      </c>
      <c r="U14" t="s">
        <v>211</v>
      </c>
      <c r="V14" s="9" t="s">
        <v>135</v>
      </c>
      <c r="W14" t="str">
        <f t="shared" si="1"/>
        <v xml:space="preserve">TRASLADAR A ES TUDIANTES, EGRESADOS Y PERSONAL ADMINISTRATIVO </v>
      </c>
      <c r="X14" s="3">
        <v>43330</v>
      </c>
      <c r="Y14" s="3">
        <v>43331</v>
      </c>
      <c r="Z14">
        <f>+Tabla_435828!A10</f>
        <v>166</v>
      </c>
      <c r="AA14" s="3">
        <v>43376</v>
      </c>
      <c r="AB14" s="7" t="s">
        <v>327</v>
      </c>
      <c r="AC14">
        <f>+Tabla_435829!A10</f>
        <v>166</v>
      </c>
      <c r="AD14" s="7" t="s">
        <v>116</v>
      </c>
      <c r="AE14" t="s">
        <v>117</v>
      </c>
      <c r="AF14" s="3" t="s">
        <v>183</v>
      </c>
      <c r="AG14" s="3">
        <v>43376</v>
      </c>
    </row>
    <row r="15" spans="1:34" x14ac:dyDescent="0.25">
      <c r="A15">
        <v>2018</v>
      </c>
      <c r="B15" s="3" t="s">
        <v>184</v>
      </c>
      <c r="C15" s="3">
        <v>43404</v>
      </c>
      <c r="D15" t="s">
        <v>90</v>
      </c>
      <c r="E15">
        <v>12</v>
      </c>
      <c r="F15" t="s">
        <v>206</v>
      </c>
      <c r="G15" t="s">
        <v>128</v>
      </c>
      <c r="H15" s="9" t="s">
        <v>212</v>
      </c>
      <c r="I15" t="s">
        <v>213</v>
      </c>
      <c r="J15" t="s">
        <v>214</v>
      </c>
      <c r="K15" t="s">
        <v>215</v>
      </c>
      <c r="L15" t="s">
        <v>97</v>
      </c>
      <c r="M15" t="s">
        <v>216</v>
      </c>
      <c r="N15" t="s">
        <v>99</v>
      </c>
      <c r="O15">
        <v>2</v>
      </c>
      <c r="P15">
        <v>0</v>
      </c>
      <c r="Q15" t="s">
        <v>114</v>
      </c>
      <c r="R15" t="s">
        <v>115</v>
      </c>
      <c r="S15" t="s">
        <v>115</v>
      </c>
      <c r="T15" t="s">
        <v>114</v>
      </c>
      <c r="U15" t="s">
        <v>145</v>
      </c>
      <c r="V15" s="9" t="s">
        <v>217</v>
      </c>
      <c r="W15" t="str">
        <f t="shared" si="1"/>
        <v>PARTICIPAR EN EL TORNEO DE ROBOTICA ROBOT RUMBLE 3 COMO ASESOR Y JUEZ</v>
      </c>
      <c r="X15" s="3">
        <v>43371</v>
      </c>
      <c r="Y15" s="3">
        <v>43372</v>
      </c>
      <c r="Z15">
        <f>+Tabla_435828!A11</f>
        <v>167</v>
      </c>
      <c r="AA15" s="3">
        <v>43374</v>
      </c>
      <c r="AB15" s="7" t="s">
        <v>328</v>
      </c>
      <c r="AC15">
        <f>+Tabla_435829!A11</f>
        <v>167</v>
      </c>
      <c r="AD15" s="7" t="s">
        <v>116</v>
      </c>
      <c r="AE15" t="s">
        <v>117</v>
      </c>
      <c r="AF15" s="3" t="s">
        <v>183</v>
      </c>
      <c r="AG15" s="3">
        <v>43374</v>
      </c>
    </row>
    <row r="16" spans="1:34" s="5" customFormat="1" x14ac:dyDescent="0.25">
      <c r="A16" s="5">
        <v>2018</v>
      </c>
      <c r="B16" s="6" t="s">
        <v>184</v>
      </c>
      <c r="C16" s="6">
        <v>43404</v>
      </c>
      <c r="D16" s="5" t="s">
        <v>90</v>
      </c>
      <c r="E16" s="5">
        <v>18</v>
      </c>
      <c r="F16" s="5" t="s">
        <v>149</v>
      </c>
      <c r="G16" s="10" t="s">
        <v>148</v>
      </c>
      <c r="H16" s="10" t="s">
        <v>209</v>
      </c>
      <c r="I16" s="10" t="s">
        <v>151</v>
      </c>
      <c r="J16" s="10" t="s">
        <v>138</v>
      </c>
      <c r="K16" s="10" t="s">
        <v>173</v>
      </c>
      <c r="L16" s="10" t="s">
        <v>97</v>
      </c>
      <c r="M16" s="10" t="s">
        <v>218</v>
      </c>
      <c r="N16" s="10" t="s">
        <v>99</v>
      </c>
      <c r="O16" s="5">
        <v>0</v>
      </c>
      <c r="P16" s="5">
        <v>0</v>
      </c>
      <c r="Q16" s="10" t="s">
        <v>114</v>
      </c>
      <c r="R16" s="10" t="s">
        <v>115</v>
      </c>
      <c r="S16" s="10" t="s">
        <v>115</v>
      </c>
      <c r="T16" s="10" t="s">
        <v>114</v>
      </c>
      <c r="U16" s="10" t="s">
        <v>114</v>
      </c>
      <c r="V16" s="10" t="s">
        <v>127</v>
      </c>
      <c r="W16" s="5" t="str">
        <f t="shared" si="1"/>
        <v>TRASLADAR ALUMNOS</v>
      </c>
      <c r="X16" s="6">
        <v>43377</v>
      </c>
      <c r="Y16" s="6">
        <v>43377</v>
      </c>
      <c r="Z16" s="5">
        <f>+Tabla_435828!A12</f>
        <v>168</v>
      </c>
      <c r="AA16" s="6">
        <v>43384</v>
      </c>
      <c r="AB16" s="8" t="s">
        <v>329</v>
      </c>
      <c r="AC16" s="5">
        <f>+Tabla_435829!A12</f>
        <v>168</v>
      </c>
      <c r="AD16" s="8" t="s">
        <v>116</v>
      </c>
      <c r="AE16" s="5" t="s">
        <v>117</v>
      </c>
      <c r="AF16" s="3" t="s">
        <v>183</v>
      </c>
      <c r="AG16" s="6">
        <v>43384</v>
      </c>
    </row>
    <row r="17" spans="1:33" s="5" customFormat="1" x14ac:dyDescent="0.25">
      <c r="A17" s="10">
        <v>2018</v>
      </c>
      <c r="B17" s="6" t="s">
        <v>184</v>
      </c>
      <c r="C17" s="6">
        <v>43404</v>
      </c>
      <c r="D17" s="10" t="s">
        <v>90</v>
      </c>
      <c r="E17" s="10">
        <v>8</v>
      </c>
      <c r="F17" s="10" t="s">
        <v>121</v>
      </c>
      <c r="G17" s="10" t="s">
        <v>122</v>
      </c>
      <c r="H17" s="10" t="s">
        <v>123</v>
      </c>
      <c r="I17" s="10" t="s">
        <v>124</v>
      </c>
      <c r="J17" s="10" t="s">
        <v>125</v>
      </c>
      <c r="K17" s="10" t="s">
        <v>126</v>
      </c>
      <c r="L17" s="10" t="s">
        <v>97</v>
      </c>
      <c r="M17" s="10" t="s">
        <v>219</v>
      </c>
      <c r="N17" s="10" t="s">
        <v>99</v>
      </c>
      <c r="O17" s="10">
        <v>3</v>
      </c>
      <c r="P17" s="10">
        <v>0</v>
      </c>
      <c r="Q17" s="10" t="s">
        <v>114</v>
      </c>
      <c r="R17" s="10" t="s">
        <v>115</v>
      </c>
      <c r="S17" s="10" t="s">
        <v>115</v>
      </c>
      <c r="T17" s="10" t="s">
        <v>114</v>
      </c>
      <c r="U17" s="10" t="s">
        <v>114</v>
      </c>
      <c r="V17" s="10" t="s">
        <v>127</v>
      </c>
      <c r="W17" s="10" t="str">
        <f t="shared" si="1"/>
        <v>RECIBIR CAPACITACION Y APOYO TECNICO PARA LAS PRUEBAS DE LOS ARCHIVOS .XML PARA LA GENERACION DE TITULOS ELECTRONICOS</v>
      </c>
      <c r="X17" s="6">
        <v>43367</v>
      </c>
      <c r="Y17" s="6">
        <v>43367</v>
      </c>
      <c r="Z17" s="5">
        <f>+Tabla_435828!A13</f>
        <v>169</v>
      </c>
      <c r="AA17" s="6">
        <v>43383</v>
      </c>
      <c r="AB17" s="8" t="s">
        <v>330</v>
      </c>
      <c r="AC17" s="5">
        <f>+Tabla_435829!A13</f>
        <v>169</v>
      </c>
      <c r="AD17" s="8" t="s">
        <v>116</v>
      </c>
      <c r="AE17" s="5" t="s">
        <v>117</v>
      </c>
      <c r="AF17" s="3" t="s">
        <v>183</v>
      </c>
      <c r="AG17" s="6">
        <v>43383</v>
      </c>
    </row>
    <row r="18" spans="1:33" s="5" customFormat="1" x14ac:dyDescent="0.25">
      <c r="A18" s="10">
        <v>2018</v>
      </c>
      <c r="B18" s="6" t="s">
        <v>184</v>
      </c>
      <c r="C18" s="6">
        <v>43404</v>
      </c>
      <c r="D18" s="10" t="s">
        <v>90</v>
      </c>
      <c r="E18" s="10">
        <v>5</v>
      </c>
      <c r="F18" s="10" t="s">
        <v>136</v>
      </c>
      <c r="G18" s="14" t="s">
        <v>187</v>
      </c>
      <c r="H18" s="14" t="s">
        <v>187</v>
      </c>
      <c r="I18" s="10" t="s">
        <v>141</v>
      </c>
      <c r="J18" s="10" t="s">
        <v>186</v>
      </c>
      <c r="K18" s="10" t="s">
        <v>142</v>
      </c>
      <c r="L18" s="10" t="s">
        <v>97</v>
      </c>
      <c r="M18" s="10" t="s">
        <v>188</v>
      </c>
      <c r="N18" s="10" t="s">
        <v>99</v>
      </c>
      <c r="O18" s="10">
        <v>0</v>
      </c>
      <c r="P18" s="10">
        <v>0</v>
      </c>
      <c r="Q18" s="10" t="s">
        <v>114</v>
      </c>
      <c r="R18" s="10" t="s">
        <v>115</v>
      </c>
      <c r="S18" s="10" t="s">
        <v>115</v>
      </c>
      <c r="T18" s="10" t="s">
        <v>114</v>
      </c>
      <c r="U18" s="10" t="s">
        <v>189</v>
      </c>
      <c r="V18" s="10" t="s">
        <v>190</v>
      </c>
      <c r="W18" s="10" t="str">
        <f t="shared" si="1"/>
        <v>ASISTENCIA A LA REUNION DE DISEÑO CURRICULAR EN LA UNIVERSIDAD POLITECNICA DE CHIAPAS</v>
      </c>
      <c r="X18" s="6">
        <v>43383</v>
      </c>
      <c r="Y18" s="6">
        <v>43386</v>
      </c>
      <c r="Z18" s="5">
        <f>+Tabla_435828!A14</f>
        <v>170</v>
      </c>
      <c r="AA18" s="6">
        <v>43397</v>
      </c>
      <c r="AB18" s="8" t="s">
        <v>331</v>
      </c>
      <c r="AC18" s="5">
        <f>+Tabla_435829!A14</f>
        <v>170</v>
      </c>
      <c r="AD18" s="8" t="s">
        <v>116</v>
      </c>
      <c r="AE18" s="5" t="s">
        <v>117</v>
      </c>
      <c r="AF18" s="3" t="s">
        <v>183</v>
      </c>
      <c r="AG18" s="6">
        <v>43397</v>
      </c>
    </row>
    <row r="19" spans="1:33" s="5" customFormat="1" x14ac:dyDescent="0.25">
      <c r="A19" s="10">
        <v>2018</v>
      </c>
      <c r="B19" s="6" t="s">
        <v>184</v>
      </c>
      <c r="C19" s="6">
        <v>43404</v>
      </c>
      <c r="D19" s="10" t="s">
        <v>90</v>
      </c>
      <c r="E19" s="10">
        <v>14</v>
      </c>
      <c r="F19" s="10" t="s">
        <v>165</v>
      </c>
      <c r="G19" s="10" t="s">
        <v>165</v>
      </c>
      <c r="H19" s="10" t="s">
        <v>220</v>
      </c>
      <c r="I19" s="10" t="s">
        <v>221</v>
      </c>
      <c r="J19" s="10" t="s">
        <v>222</v>
      </c>
      <c r="K19" s="10" t="s">
        <v>223</v>
      </c>
      <c r="L19" s="10" t="s">
        <v>97</v>
      </c>
      <c r="M19" s="10" t="s">
        <v>224</v>
      </c>
      <c r="N19" s="10" t="s">
        <v>99</v>
      </c>
      <c r="O19" s="10">
        <v>7</v>
      </c>
      <c r="P19" s="10">
        <v>0</v>
      </c>
      <c r="Q19" s="10" t="s">
        <v>114</v>
      </c>
      <c r="R19" s="10" t="s">
        <v>115</v>
      </c>
      <c r="S19" s="10" t="s">
        <v>115</v>
      </c>
      <c r="T19" s="10" t="s">
        <v>114</v>
      </c>
      <c r="U19" s="10" t="s">
        <v>114</v>
      </c>
      <c r="V19" s="10" t="s">
        <v>127</v>
      </c>
      <c r="W19" s="10" t="str">
        <f t="shared" si="1"/>
        <v>ASISTIR AL PROGRAMA DE CONFERENCIAS ORGANIZADAS POR LA EXPO DCILAB 2018</v>
      </c>
      <c r="X19" s="6">
        <v>43369</v>
      </c>
      <c r="Y19" s="6">
        <v>43369</v>
      </c>
      <c r="Z19" s="5">
        <f>+Tabla_435828!A15</f>
        <v>171</v>
      </c>
      <c r="AA19" s="6">
        <v>43390</v>
      </c>
      <c r="AB19" s="8" t="s">
        <v>332</v>
      </c>
      <c r="AC19" s="5">
        <f>+Tabla_435829!A15</f>
        <v>171</v>
      </c>
      <c r="AD19" s="8" t="s">
        <v>116</v>
      </c>
      <c r="AE19" s="5" t="s">
        <v>117</v>
      </c>
      <c r="AF19" s="3" t="s">
        <v>183</v>
      </c>
      <c r="AG19" s="6">
        <v>43390</v>
      </c>
    </row>
    <row r="20" spans="1:33" s="5" customFormat="1" x14ac:dyDescent="0.25">
      <c r="A20" s="10">
        <v>2018</v>
      </c>
      <c r="B20" s="6" t="s">
        <v>200</v>
      </c>
      <c r="C20" s="6">
        <v>43404</v>
      </c>
      <c r="D20" s="10" t="s">
        <v>90</v>
      </c>
      <c r="E20" s="10">
        <v>12</v>
      </c>
      <c r="F20" s="10" t="s">
        <v>206</v>
      </c>
      <c r="G20" s="10" t="s">
        <v>128</v>
      </c>
      <c r="H20" s="10" t="s">
        <v>225</v>
      </c>
      <c r="I20" s="10" t="s">
        <v>226</v>
      </c>
      <c r="J20" s="10" t="s">
        <v>144</v>
      </c>
      <c r="K20" s="10" t="s">
        <v>178</v>
      </c>
      <c r="L20" s="10" t="s">
        <v>97</v>
      </c>
      <c r="M20" s="10" t="s">
        <v>227</v>
      </c>
      <c r="N20" s="10" t="s">
        <v>99</v>
      </c>
      <c r="O20" s="10">
        <v>0</v>
      </c>
      <c r="P20" s="10">
        <v>0</v>
      </c>
      <c r="Q20" s="10" t="s">
        <v>114</v>
      </c>
      <c r="R20" s="10" t="s">
        <v>115</v>
      </c>
      <c r="S20" s="10" t="s">
        <v>115</v>
      </c>
      <c r="T20" s="10" t="s">
        <v>114</v>
      </c>
      <c r="U20" s="10" t="s">
        <v>114</v>
      </c>
      <c r="V20" s="10" t="s">
        <v>127</v>
      </c>
      <c r="W20" s="10" t="str">
        <f t="shared" si="1"/>
        <v>PRESENTAR EXAMEN DE CERTIFICACION</v>
      </c>
      <c r="X20" s="6">
        <v>43395</v>
      </c>
      <c r="Y20" s="6">
        <v>43395</v>
      </c>
      <c r="Z20" s="5">
        <f>+Tabla_435828!A16</f>
        <v>172</v>
      </c>
      <c r="AA20" s="6">
        <v>43398</v>
      </c>
      <c r="AB20" s="8" t="s">
        <v>333</v>
      </c>
      <c r="AC20" s="5">
        <f>+Tabla_435829!A16</f>
        <v>172</v>
      </c>
      <c r="AD20" s="8" t="s">
        <v>116</v>
      </c>
      <c r="AE20" s="5" t="s">
        <v>117</v>
      </c>
      <c r="AF20" s="3" t="s">
        <v>183</v>
      </c>
      <c r="AG20" s="6">
        <v>43398</v>
      </c>
    </row>
    <row r="21" spans="1:33" s="5" customFormat="1" ht="14.25" customHeight="1" x14ac:dyDescent="0.25">
      <c r="A21" s="5">
        <v>2018</v>
      </c>
      <c r="B21" s="6" t="s">
        <v>184</v>
      </c>
      <c r="C21" s="6">
        <v>43404</v>
      </c>
      <c r="D21" s="10" t="s">
        <v>90</v>
      </c>
      <c r="E21" s="10">
        <v>12</v>
      </c>
      <c r="F21" s="10" t="s">
        <v>206</v>
      </c>
      <c r="G21" s="10" t="s">
        <v>128</v>
      </c>
      <c r="H21" s="10" t="s">
        <v>225</v>
      </c>
      <c r="I21" s="10" t="s">
        <v>228</v>
      </c>
      <c r="J21" s="10" t="s">
        <v>180</v>
      </c>
      <c r="K21" s="10" t="s">
        <v>181</v>
      </c>
      <c r="L21" s="10" t="s">
        <v>97</v>
      </c>
      <c r="M21" s="10" t="s">
        <v>227</v>
      </c>
      <c r="N21" s="5" t="s">
        <v>99</v>
      </c>
      <c r="O21" s="10">
        <v>0</v>
      </c>
      <c r="P21" s="10">
        <v>0</v>
      </c>
      <c r="Q21" s="5" t="s">
        <v>114</v>
      </c>
      <c r="R21" s="5" t="s">
        <v>115</v>
      </c>
      <c r="S21" s="5" t="s">
        <v>115</v>
      </c>
      <c r="T21" s="10" t="s">
        <v>114</v>
      </c>
      <c r="U21" s="10" t="s">
        <v>114</v>
      </c>
      <c r="V21" s="10" t="s">
        <v>127</v>
      </c>
      <c r="W21" s="5" t="str">
        <f t="shared" si="1"/>
        <v>PRESENTAR EXAMEN DE CERTIFICACION</v>
      </c>
      <c r="X21" s="6">
        <v>43395</v>
      </c>
      <c r="Y21" s="6">
        <v>43395</v>
      </c>
      <c r="Z21" s="5">
        <f>+Tabla_435828!A17</f>
        <v>173</v>
      </c>
      <c r="AA21" s="6">
        <v>43398</v>
      </c>
      <c r="AB21" s="8" t="s">
        <v>334</v>
      </c>
      <c r="AC21" s="5">
        <f>+Tabla_435829!A17</f>
        <v>173</v>
      </c>
      <c r="AD21" s="8" t="s">
        <v>116</v>
      </c>
      <c r="AE21" s="5" t="s">
        <v>117</v>
      </c>
      <c r="AF21" s="3" t="s">
        <v>183</v>
      </c>
      <c r="AG21" s="6">
        <v>43398</v>
      </c>
    </row>
    <row r="22" spans="1:33" s="5" customFormat="1" x14ac:dyDescent="0.25">
      <c r="A22" s="5">
        <v>2018</v>
      </c>
      <c r="B22" s="6" t="s">
        <v>184</v>
      </c>
      <c r="C22" s="6">
        <v>43404</v>
      </c>
      <c r="D22" s="10" t="s">
        <v>90</v>
      </c>
      <c r="E22" s="10">
        <v>12</v>
      </c>
      <c r="F22" s="10" t="s">
        <v>206</v>
      </c>
      <c r="G22" s="10" t="s">
        <v>128</v>
      </c>
      <c r="H22" s="10" t="s">
        <v>225</v>
      </c>
      <c r="I22" s="10" t="s">
        <v>229</v>
      </c>
      <c r="J22" s="10" t="s">
        <v>182</v>
      </c>
      <c r="K22" s="10" t="s">
        <v>164</v>
      </c>
      <c r="L22" s="10" t="s">
        <v>97</v>
      </c>
      <c r="M22" s="10" t="s">
        <v>227</v>
      </c>
      <c r="N22" s="5" t="s">
        <v>99</v>
      </c>
      <c r="O22" s="10">
        <v>0</v>
      </c>
      <c r="P22" s="10">
        <v>0</v>
      </c>
      <c r="Q22" s="5" t="s">
        <v>114</v>
      </c>
      <c r="R22" s="5" t="s">
        <v>115</v>
      </c>
      <c r="S22" s="5" t="s">
        <v>115</v>
      </c>
      <c r="T22" s="10" t="s">
        <v>114</v>
      </c>
      <c r="U22" s="10" t="s">
        <v>114</v>
      </c>
      <c r="V22" s="10" t="s">
        <v>127</v>
      </c>
      <c r="W22" s="5" t="str">
        <f t="shared" si="1"/>
        <v>PRESENTAR EXAMEN DE CERTIFICACION</v>
      </c>
      <c r="X22" s="6">
        <v>43395</v>
      </c>
      <c r="Y22" s="6">
        <v>43395</v>
      </c>
      <c r="Z22" s="5">
        <f>+Tabla_435828!A18</f>
        <v>174</v>
      </c>
      <c r="AA22" s="6">
        <v>43398</v>
      </c>
      <c r="AB22" s="8" t="s">
        <v>335</v>
      </c>
      <c r="AC22" s="5">
        <f>+Tabla_435829!A18</f>
        <v>174</v>
      </c>
      <c r="AD22" s="8" t="s">
        <v>116</v>
      </c>
      <c r="AE22" s="5" t="s">
        <v>117</v>
      </c>
      <c r="AF22" s="6" t="s">
        <v>183</v>
      </c>
      <c r="AG22" s="6">
        <v>43398</v>
      </c>
    </row>
    <row r="23" spans="1:33" s="5" customFormat="1" ht="14.25" customHeight="1" x14ac:dyDescent="0.25">
      <c r="A23" s="5">
        <v>2018</v>
      </c>
      <c r="B23" s="6" t="s">
        <v>184</v>
      </c>
      <c r="C23" s="6">
        <v>43404</v>
      </c>
      <c r="D23" s="10" t="s">
        <v>90</v>
      </c>
      <c r="E23" s="10">
        <v>13</v>
      </c>
      <c r="F23" s="10" t="s">
        <v>140</v>
      </c>
      <c r="G23" s="10" t="s">
        <v>140</v>
      </c>
      <c r="H23" s="10" t="s">
        <v>230</v>
      </c>
      <c r="I23" s="10" t="s">
        <v>174</v>
      </c>
      <c r="J23" s="10" t="s">
        <v>175</v>
      </c>
      <c r="K23" s="10"/>
      <c r="L23" s="10" t="s">
        <v>97</v>
      </c>
      <c r="M23" s="10" t="s">
        <v>231</v>
      </c>
      <c r="N23" s="5" t="s">
        <v>99</v>
      </c>
      <c r="O23" s="10">
        <v>0</v>
      </c>
      <c r="P23" s="10">
        <v>0</v>
      </c>
      <c r="Q23" s="5" t="s">
        <v>114</v>
      </c>
      <c r="R23" s="5" t="s">
        <v>115</v>
      </c>
      <c r="S23" s="5" t="s">
        <v>115</v>
      </c>
      <c r="T23" s="10" t="s">
        <v>114</v>
      </c>
      <c r="U23" s="10" t="s">
        <v>114</v>
      </c>
      <c r="V23" s="10" t="s">
        <v>127</v>
      </c>
      <c r="W23" s="5" t="str">
        <f t="shared" si="1"/>
        <v>ASISTIR AL IV ENCUENTRO DE INSTITUCIONES DE EDUCACION SUPERIOR</v>
      </c>
      <c r="X23" s="6">
        <v>43395</v>
      </c>
      <c r="Y23" s="6">
        <v>43396</v>
      </c>
      <c r="Z23" s="5">
        <f>+Tabla_435828!A19</f>
        <v>175</v>
      </c>
      <c r="AA23" s="6">
        <v>43397</v>
      </c>
      <c r="AB23" s="8" t="s">
        <v>336</v>
      </c>
      <c r="AC23" s="5">
        <f>+Tabla_435829!A19</f>
        <v>175</v>
      </c>
      <c r="AD23" s="8" t="s">
        <v>116</v>
      </c>
      <c r="AE23" s="5" t="s">
        <v>117</v>
      </c>
      <c r="AF23" s="3" t="s">
        <v>183</v>
      </c>
      <c r="AG23" s="6">
        <v>43397</v>
      </c>
    </row>
    <row r="24" spans="1:33" x14ac:dyDescent="0.25">
      <c r="A24" s="10">
        <v>2018</v>
      </c>
      <c r="B24" s="3" t="s">
        <v>184</v>
      </c>
      <c r="C24" s="3">
        <v>43404</v>
      </c>
      <c r="D24" s="10" t="s">
        <v>90</v>
      </c>
      <c r="E24" s="10">
        <v>2</v>
      </c>
      <c r="F24" s="10" t="s">
        <v>166</v>
      </c>
      <c r="G24" s="10" t="s">
        <v>166</v>
      </c>
      <c r="H24" s="10" t="s">
        <v>166</v>
      </c>
      <c r="I24" s="10" t="s">
        <v>167</v>
      </c>
      <c r="J24" s="10" t="s">
        <v>168</v>
      </c>
      <c r="K24" s="10" t="s">
        <v>144</v>
      </c>
      <c r="L24" s="10" t="s">
        <v>97</v>
      </c>
      <c r="M24" s="10" t="s">
        <v>232</v>
      </c>
      <c r="N24" s="10" t="s">
        <v>99</v>
      </c>
      <c r="O24" s="10">
        <v>0</v>
      </c>
      <c r="P24" s="10">
        <v>0</v>
      </c>
      <c r="Q24" s="10" t="s">
        <v>114</v>
      </c>
      <c r="R24" s="10" t="s">
        <v>115</v>
      </c>
      <c r="S24" s="10" t="s">
        <v>115</v>
      </c>
      <c r="T24" s="10" t="s">
        <v>114</v>
      </c>
      <c r="U24" s="10" t="s">
        <v>114</v>
      </c>
      <c r="V24" s="10" t="s">
        <v>127</v>
      </c>
      <c r="W24" s="10" t="str">
        <f t="shared" si="1"/>
        <v>GESTION DE UN PROYECTO PARA LA UPT CON LA DIPUTADA LOURDES ERIKA SANCHEZ MARTINEZ</v>
      </c>
      <c r="X24" s="3">
        <v>43392</v>
      </c>
      <c r="Y24" s="3">
        <v>43392</v>
      </c>
      <c r="Z24">
        <f>+Tabla_435828!A20</f>
        <v>176</v>
      </c>
      <c r="AA24" s="3">
        <v>43399</v>
      </c>
      <c r="AB24" s="7" t="s">
        <v>337</v>
      </c>
      <c r="AC24">
        <f>+Tabla_435829!A20</f>
        <v>176</v>
      </c>
      <c r="AD24" s="7" t="s">
        <v>116</v>
      </c>
      <c r="AE24" t="s">
        <v>117</v>
      </c>
      <c r="AF24" s="3" t="s">
        <v>183</v>
      </c>
      <c r="AG24" s="3">
        <v>43399</v>
      </c>
    </row>
    <row r="25" spans="1:33" x14ac:dyDescent="0.25">
      <c r="A25" s="10">
        <v>2018</v>
      </c>
      <c r="B25" s="3" t="s">
        <v>184</v>
      </c>
      <c r="C25" s="3">
        <v>43404</v>
      </c>
      <c r="D25" s="10" t="s">
        <v>90</v>
      </c>
      <c r="E25" s="10">
        <v>12</v>
      </c>
      <c r="F25" s="10" t="s">
        <v>206</v>
      </c>
      <c r="G25" s="10" t="s">
        <v>128</v>
      </c>
      <c r="H25" s="10" t="s">
        <v>225</v>
      </c>
      <c r="I25" s="10" t="s">
        <v>179</v>
      </c>
      <c r="J25" s="10" t="s">
        <v>124</v>
      </c>
      <c r="K25" s="10" t="s">
        <v>124</v>
      </c>
      <c r="L25" s="10" t="s">
        <v>97</v>
      </c>
      <c r="M25" s="10" t="s">
        <v>227</v>
      </c>
      <c r="N25" s="10" t="s">
        <v>99</v>
      </c>
      <c r="O25" s="10">
        <v>0</v>
      </c>
      <c r="P25" s="10">
        <v>0</v>
      </c>
      <c r="Q25" s="10" t="s">
        <v>114</v>
      </c>
      <c r="R25" s="10" t="s">
        <v>115</v>
      </c>
      <c r="S25" s="10" t="s">
        <v>115</v>
      </c>
      <c r="T25" s="10" t="s">
        <v>114</v>
      </c>
      <c r="U25" s="10" t="s">
        <v>114</v>
      </c>
      <c r="V25" s="10" t="s">
        <v>127</v>
      </c>
      <c r="W25" s="10" t="str">
        <f t="shared" si="1"/>
        <v>PRESENTAR EXAMEN DE CERTIFICACION</v>
      </c>
      <c r="X25" s="3">
        <v>43395</v>
      </c>
      <c r="Y25" s="3">
        <v>43395</v>
      </c>
      <c r="Z25">
        <f>+Tabla_435828!A21</f>
        <v>177</v>
      </c>
      <c r="AA25" s="3">
        <v>43402</v>
      </c>
      <c r="AB25" s="7" t="s">
        <v>338</v>
      </c>
      <c r="AC25">
        <f>+Tabla_435829!A21</f>
        <v>177</v>
      </c>
      <c r="AD25" s="7" t="s">
        <v>116</v>
      </c>
      <c r="AE25" t="s">
        <v>117</v>
      </c>
      <c r="AF25" s="3" t="s">
        <v>183</v>
      </c>
      <c r="AG25" s="3">
        <v>43402</v>
      </c>
    </row>
    <row r="26" spans="1:33" x14ac:dyDescent="0.25">
      <c r="A26" s="10">
        <v>2018</v>
      </c>
      <c r="B26" s="3" t="s">
        <v>184</v>
      </c>
      <c r="C26" s="3">
        <v>43404</v>
      </c>
      <c r="D26" s="10" t="s">
        <v>90</v>
      </c>
      <c r="E26" s="10">
        <v>8</v>
      </c>
      <c r="F26" s="10" t="s">
        <v>121</v>
      </c>
      <c r="G26" s="10" t="s">
        <v>122</v>
      </c>
      <c r="H26" s="10" t="s">
        <v>123</v>
      </c>
      <c r="I26" s="10" t="s">
        <v>124</v>
      </c>
      <c r="J26" s="10" t="s">
        <v>125</v>
      </c>
      <c r="K26" s="10" t="s">
        <v>126</v>
      </c>
      <c r="L26" s="10" t="s">
        <v>97</v>
      </c>
      <c r="M26" s="10" t="s">
        <v>233</v>
      </c>
      <c r="N26" s="10" t="s">
        <v>99</v>
      </c>
      <c r="O26" s="10">
        <v>1</v>
      </c>
      <c r="P26" s="10">
        <v>0</v>
      </c>
      <c r="Q26" s="10" t="s">
        <v>114</v>
      </c>
      <c r="R26" s="10" t="s">
        <v>115</v>
      </c>
      <c r="S26" s="10" t="s">
        <v>115</v>
      </c>
      <c r="T26" s="10" t="s">
        <v>114</v>
      </c>
      <c r="U26" s="10" t="s">
        <v>114</v>
      </c>
      <c r="V26" s="10" t="s">
        <v>127</v>
      </c>
      <c r="W26" s="10" t="str">
        <f t="shared" si="1"/>
        <v>DAR SEGUIMIENTO AL TRAMITE DE GENERACION DE CEDULA DIGITAL Y ACTUALIZACION DEL CATALOGO D EFIRMAS</v>
      </c>
      <c r="X26" s="3">
        <v>43388</v>
      </c>
      <c r="Y26" s="3">
        <v>43388</v>
      </c>
      <c r="Z26">
        <f>+Tabla_435828!A22</f>
        <v>178</v>
      </c>
      <c r="AA26" s="3">
        <v>43402</v>
      </c>
      <c r="AB26" s="7" t="s">
        <v>339</v>
      </c>
      <c r="AC26">
        <f>+Tabla_435829!A22</f>
        <v>178</v>
      </c>
      <c r="AD26" s="7" t="s">
        <v>116</v>
      </c>
      <c r="AE26" t="s">
        <v>117</v>
      </c>
      <c r="AF26" s="3" t="s">
        <v>183</v>
      </c>
      <c r="AG26" s="3">
        <v>43402</v>
      </c>
    </row>
    <row r="27" spans="1:33" s="5" customFormat="1" x14ac:dyDescent="0.25">
      <c r="A27" s="5">
        <v>2018</v>
      </c>
      <c r="B27" s="6" t="s">
        <v>184</v>
      </c>
      <c r="C27" s="6">
        <v>43404</v>
      </c>
      <c r="D27" s="10" t="s">
        <v>90</v>
      </c>
      <c r="E27" s="10">
        <v>12</v>
      </c>
      <c r="F27" s="10" t="s">
        <v>206</v>
      </c>
      <c r="G27" s="10" t="s">
        <v>128</v>
      </c>
      <c r="H27" s="10" t="s">
        <v>234</v>
      </c>
      <c r="I27" s="10" t="s">
        <v>235</v>
      </c>
      <c r="J27" s="10" t="s">
        <v>178</v>
      </c>
      <c r="K27" s="10" t="s">
        <v>178</v>
      </c>
      <c r="L27" s="10" t="s">
        <v>97</v>
      </c>
      <c r="M27" s="10" t="s">
        <v>236</v>
      </c>
      <c r="N27" s="5" t="s">
        <v>99</v>
      </c>
      <c r="O27" s="10">
        <v>0</v>
      </c>
      <c r="P27" s="10">
        <v>0</v>
      </c>
      <c r="Q27" s="5" t="s">
        <v>114</v>
      </c>
      <c r="R27" s="5" t="s">
        <v>115</v>
      </c>
      <c r="S27" s="5" t="s">
        <v>115</v>
      </c>
      <c r="T27" s="10" t="s">
        <v>114</v>
      </c>
      <c r="U27" s="10" t="s">
        <v>114</v>
      </c>
      <c r="V27" s="10" t="s">
        <v>127</v>
      </c>
      <c r="W27" s="5" t="str">
        <f t="shared" si="1"/>
        <v>REUNION DE TRABAJO DISEÑO CURRICULAR</v>
      </c>
      <c r="X27" s="6">
        <v>43380</v>
      </c>
      <c r="Y27" s="6">
        <v>43388</v>
      </c>
      <c r="Z27" s="5">
        <f>+Tabla_435828!A23</f>
        <v>179</v>
      </c>
      <c r="AA27" s="6">
        <v>43402</v>
      </c>
      <c r="AB27" s="8" t="s">
        <v>340</v>
      </c>
      <c r="AC27" s="5">
        <f>+Tabla_435829!A23</f>
        <v>179</v>
      </c>
      <c r="AD27" s="8" t="s">
        <v>116</v>
      </c>
      <c r="AE27" s="5" t="s">
        <v>117</v>
      </c>
      <c r="AF27" s="3" t="s">
        <v>183</v>
      </c>
      <c r="AG27" s="6">
        <v>43402</v>
      </c>
    </row>
    <row r="28" spans="1:33" x14ac:dyDescent="0.25">
      <c r="A28" s="10">
        <v>2018</v>
      </c>
      <c r="B28" s="3" t="s">
        <v>184</v>
      </c>
      <c r="C28" s="3">
        <v>43404</v>
      </c>
      <c r="D28" s="10" t="s">
        <v>90</v>
      </c>
      <c r="E28" s="10">
        <v>12</v>
      </c>
      <c r="F28" s="10" t="s">
        <v>206</v>
      </c>
      <c r="G28" s="10" t="s">
        <v>128</v>
      </c>
      <c r="H28" s="10" t="s">
        <v>237</v>
      </c>
      <c r="I28" s="10" t="s">
        <v>238</v>
      </c>
      <c r="J28" s="10" t="s">
        <v>239</v>
      </c>
      <c r="K28" s="10" t="s">
        <v>178</v>
      </c>
      <c r="L28" s="10" t="s">
        <v>97</v>
      </c>
      <c r="M28" s="10" t="s">
        <v>240</v>
      </c>
      <c r="N28" s="10" t="s">
        <v>99</v>
      </c>
      <c r="O28" s="10">
        <v>0</v>
      </c>
      <c r="P28" s="10">
        <v>0</v>
      </c>
      <c r="Q28" s="10" t="s">
        <v>114</v>
      </c>
      <c r="R28" s="10" t="s">
        <v>115</v>
      </c>
      <c r="S28" s="10" t="s">
        <v>115</v>
      </c>
      <c r="T28" s="10" t="s">
        <v>114</v>
      </c>
      <c r="U28" s="10" t="s">
        <v>114</v>
      </c>
      <c r="V28" s="10" t="s">
        <v>127</v>
      </c>
      <c r="W28" s="10" t="str">
        <f t="shared" si="1"/>
        <v>PRESENTAR EXAMEN DE CERTIFICACION EN CISCO CERTIFIED NETTWORK ASSOCIATE</v>
      </c>
      <c r="X28" s="3">
        <v>43402</v>
      </c>
      <c r="Y28" s="3">
        <v>43404</v>
      </c>
      <c r="Z28">
        <f>+Tabla_435828!A24</f>
        <v>180</v>
      </c>
      <c r="AA28" s="3">
        <v>43404</v>
      </c>
      <c r="AB28" s="7" t="s">
        <v>341</v>
      </c>
      <c r="AC28">
        <f>+Tabla_435829!A24</f>
        <v>180</v>
      </c>
      <c r="AD28" s="7" t="s">
        <v>116</v>
      </c>
      <c r="AE28" t="s">
        <v>117</v>
      </c>
      <c r="AF28" s="3" t="s">
        <v>183</v>
      </c>
      <c r="AG28" s="3">
        <v>43404</v>
      </c>
    </row>
    <row r="29" spans="1:33" x14ac:dyDescent="0.25">
      <c r="A29" s="10">
        <v>2018</v>
      </c>
      <c r="B29" s="3" t="s">
        <v>184</v>
      </c>
      <c r="C29" s="3">
        <v>43404</v>
      </c>
      <c r="D29" s="10" t="s">
        <v>90</v>
      </c>
      <c r="E29" s="10">
        <v>11</v>
      </c>
      <c r="F29" s="10" t="s">
        <v>132</v>
      </c>
      <c r="G29" s="10" t="s">
        <v>133</v>
      </c>
      <c r="H29" s="10" t="s">
        <v>220</v>
      </c>
      <c r="I29" s="10" t="s">
        <v>242</v>
      </c>
      <c r="J29" s="10" t="s">
        <v>138</v>
      </c>
      <c r="K29" s="10" t="s">
        <v>243</v>
      </c>
      <c r="L29" s="10" t="s">
        <v>97</v>
      </c>
      <c r="M29" s="10" t="s">
        <v>244</v>
      </c>
      <c r="N29" s="10" t="s">
        <v>99</v>
      </c>
      <c r="O29" s="10">
        <v>0</v>
      </c>
      <c r="P29" s="10">
        <v>0</v>
      </c>
      <c r="Q29" s="10" t="s">
        <v>114</v>
      </c>
      <c r="R29" s="10" t="s">
        <v>115</v>
      </c>
      <c r="S29" s="10" t="s">
        <v>115</v>
      </c>
      <c r="T29" s="10" t="s">
        <v>114</v>
      </c>
      <c r="U29" s="10" t="s">
        <v>245</v>
      </c>
      <c r="V29" s="10" t="s">
        <v>246</v>
      </c>
      <c r="W29" s="10" t="str">
        <f t="shared" si="1"/>
        <v xml:space="preserve">ASISTIR AL SIMPOSIO DE CIENCIA Y TECNOLOGIA DE ALIMENTOS </v>
      </c>
      <c r="X29" s="3">
        <v>43399</v>
      </c>
      <c r="Y29" s="3">
        <v>43402</v>
      </c>
      <c r="Z29">
        <f>+Tabla_435828!A25</f>
        <v>181</v>
      </c>
      <c r="AA29" s="3">
        <v>43404</v>
      </c>
      <c r="AB29" s="7" t="s">
        <v>342</v>
      </c>
      <c r="AC29">
        <f>+Tabla_435829!A25</f>
        <v>181</v>
      </c>
      <c r="AD29" s="7" t="s">
        <v>116</v>
      </c>
      <c r="AE29" t="s">
        <v>117</v>
      </c>
      <c r="AF29" s="3" t="s">
        <v>183</v>
      </c>
      <c r="AG29" s="3">
        <v>43404</v>
      </c>
    </row>
    <row r="30" spans="1:33" x14ac:dyDescent="0.25">
      <c r="A30" s="10">
        <v>2018</v>
      </c>
      <c r="B30" s="3" t="s">
        <v>184</v>
      </c>
      <c r="C30" s="3">
        <v>43404</v>
      </c>
      <c r="D30" s="10" t="s">
        <v>90</v>
      </c>
      <c r="E30" s="10">
        <v>18</v>
      </c>
      <c r="F30" s="10" t="s">
        <v>149</v>
      </c>
      <c r="G30" s="10" t="s">
        <v>148</v>
      </c>
      <c r="H30" s="10" t="s">
        <v>209</v>
      </c>
      <c r="I30" s="10" t="s">
        <v>151</v>
      </c>
      <c r="J30" s="10" t="s">
        <v>138</v>
      </c>
      <c r="K30" s="10" t="s">
        <v>173</v>
      </c>
      <c r="L30" s="10" t="s">
        <v>97</v>
      </c>
      <c r="M30" s="10" t="s">
        <v>247</v>
      </c>
      <c r="N30" s="10" t="s">
        <v>99</v>
      </c>
      <c r="O30" s="10">
        <v>0</v>
      </c>
      <c r="P30" s="10">
        <v>0</v>
      </c>
      <c r="Q30" s="10" t="s">
        <v>114</v>
      </c>
      <c r="R30" s="10" t="s">
        <v>115</v>
      </c>
      <c r="S30" s="10" t="s">
        <v>115</v>
      </c>
      <c r="T30" s="10" t="s">
        <v>114</v>
      </c>
      <c r="U30" s="10" t="s">
        <v>114</v>
      </c>
      <c r="V30" s="10" t="s">
        <v>127</v>
      </c>
      <c r="W30" s="10" t="str">
        <f t="shared" si="1"/>
        <v>TRAER A PERSONAL PARA ASISTIR A REUNION A RECTORIA</v>
      </c>
      <c r="X30" s="3">
        <v>43384</v>
      </c>
      <c r="Y30" s="3">
        <v>43384</v>
      </c>
      <c r="Z30">
        <f>+Tabla_435828!A26</f>
        <v>182</v>
      </c>
      <c r="AA30" s="3">
        <v>43386</v>
      </c>
      <c r="AB30" s="7" t="s">
        <v>343</v>
      </c>
      <c r="AC30">
        <f>+Tabla_435829!A26</f>
        <v>182</v>
      </c>
      <c r="AD30" s="7" t="s">
        <v>116</v>
      </c>
      <c r="AE30" t="s">
        <v>117</v>
      </c>
      <c r="AF30" s="3" t="s">
        <v>183</v>
      </c>
      <c r="AG30" s="3">
        <v>43386</v>
      </c>
    </row>
    <row r="31" spans="1:33" s="5" customFormat="1" x14ac:dyDescent="0.25">
      <c r="A31" s="5">
        <v>2018</v>
      </c>
      <c r="B31" s="6" t="s">
        <v>248</v>
      </c>
      <c r="C31" s="6">
        <v>43434</v>
      </c>
      <c r="D31" s="5" t="s">
        <v>87</v>
      </c>
      <c r="E31" s="5">
        <v>1</v>
      </c>
      <c r="F31" s="5" t="s">
        <v>154</v>
      </c>
      <c r="G31" s="5" t="s">
        <v>150</v>
      </c>
      <c r="H31" s="5" t="s">
        <v>150</v>
      </c>
      <c r="I31" s="5" t="s">
        <v>155</v>
      </c>
      <c r="J31" s="5" t="s">
        <v>156</v>
      </c>
      <c r="K31" s="5" t="s">
        <v>134</v>
      </c>
      <c r="L31" s="5" t="s">
        <v>98</v>
      </c>
      <c r="M31" s="5" t="s">
        <v>249</v>
      </c>
      <c r="N31" s="5" t="s">
        <v>99</v>
      </c>
      <c r="O31" s="5">
        <v>0</v>
      </c>
      <c r="P31" s="5">
        <v>0</v>
      </c>
      <c r="Q31" s="5" t="s">
        <v>114</v>
      </c>
      <c r="R31" s="5" t="s">
        <v>115</v>
      </c>
      <c r="S31" s="5" t="s">
        <v>115</v>
      </c>
      <c r="T31" s="5" t="s">
        <v>114</v>
      </c>
      <c r="U31" s="5" t="s">
        <v>114</v>
      </c>
      <c r="V31" s="5" t="s">
        <v>127</v>
      </c>
      <c r="W31" s="5" t="str">
        <f t="shared" si="1"/>
        <v>COMISION PARA TRAMITAR ASUSNTOS JURIDICOS RELACIONADOS CON LA UNIVERSIDAD Y LA SUPREMA CORTE DE JUSTICIA DE LA NACION</v>
      </c>
      <c r="X31" s="6">
        <v>43339</v>
      </c>
      <c r="Y31" s="6">
        <v>43339</v>
      </c>
      <c r="Z31" s="5">
        <f>+Tabla_435828!A27</f>
        <v>183</v>
      </c>
      <c r="AA31" s="6">
        <v>43409</v>
      </c>
      <c r="AB31" s="8" t="s">
        <v>344</v>
      </c>
      <c r="AC31" s="5">
        <f>+Tabla_435829!A27</f>
        <v>183</v>
      </c>
      <c r="AD31" s="8" t="s">
        <v>116</v>
      </c>
      <c r="AE31" s="5" t="s">
        <v>117</v>
      </c>
      <c r="AF31" s="6" t="s">
        <v>183</v>
      </c>
      <c r="AG31" s="6">
        <v>43409</v>
      </c>
    </row>
    <row r="32" spans="1:33" x14ac:dyDescent="0.25">
      <c r="A32" s="10">
        <v>2018</v>
      </c>
      <c r="B32" s="3" t="s">
        <v>248</v>
      </c>
      <c r="C32" s="3">
        <v>43434</v>
      </c>
      <c r="D32" s="10" t="s">
        <v>90</v>
      </c>
      <c r="E32" s="10">
        <v>2</v>
      </c>
      <c r="F32" s="10" t="s">
        <v>166</v>
      </c>
      <c r="G32" s="10" t="s">
        <v>166</v>
      </c>
      <c r="H32" s="10" t="s">
        <v>166</v>
      </c>
      <c r="I32" s="10" t="s">
        <v>167</v>
      </c>
      <c r="J32" s="10" t="s">
        <v>168</v>
      </c>
      <c r="K32" s="10" t="s">
        <v>144</v>
      </c>
      <c r="L32" s="10" t="s">
        <v>97</v>
      </c>
      <c r="M32" s="10" t="s">
        <v>250</v>
      </c>
      <c r="N32" s="10" t="s">
        <v>99</v>
      </c>
      <c r="O32" s="10">
        <v>0</v>
      </c>
      <c r="P32" s="10">
        <v>0</v>
      </c>
      <c r="Q32" s="10" t="s">
        <v>114</v>
      </c>
      <c r="R32" s="10" t="s">
        <v>115</v>
      </c>
      <c r="S32" s="10" t="s">
        <v>115</v>
      </c>
      <c r="T32" s="10" t="s">
        <v>114</v>
      </c>
      <c r="U32" s="10" t="s">
        <v>114</v>
      </c>
      <c r="V32" s="10" t="s">
        <v>127</v>
      </c>
      <c r="W32" s="10" t="str">
        <f t="shared" si="1"/>
        <v>ASISTIR A LA CUMBRE EMPRESARIAL DE LAS AMERICAS</v>
      </c>
      <c r="X32" s="3">
        <v>43403</v>
      </c>
      <c r="Y32" s="3">
        <v>43403</v>
      </c>
      <c r="Z32">
        <f>+Tabla_435828!A28</f>
        <v>184</v>
      </c>
      <c r="AA32" s="3">
        <v>43409</v>
      </c>
      <c r="AB32" s="7" t="s">
        <v>345</v>
      </c>
      <c r="AC32">
        <f>+Tabla_435829!A28</f>
        <v>184</v>
      </c>
      <c r="AD32" s="7" t="s">
        <v>116</v>
      </c>
      <c r="AE32" t="s">
        <v>117</v>
      </c>
      <c r="AF32" s="3" t="s">
        <v>183</v>
      </c>
      <c r="AG32" s="3">
        <v>43409</v>
      </c>
    </row>
    <row r="33" spans="1:33" x14ac:dyDescent="0.25">
      <c r="A33" s="10">
        <v>2018</v>
      </c>
      <c r="B33" s="3" t="s">
        <v>248</v>
      </c>
      <c r="C33" s="3">
        <v>43434</v>
      </c>
      <c r="D33" s="10" t="s">
        <v>90</v>
      </c>
      <c r="E33" s="10">
        <v>14</v>
      </c>
      <c r="F33" s="10" t="s">
        <v>165</v>
      </c>
      <c r="G33" s="10" t="s">
        <v>165</v>
      </c>
      <c r="H33" s="10" t="s">
        <v>220</v>
      </c>
      <c r="I33" s="10" t="s">
        <v>221</v>
      </c>
      <c r="J33" s="10" t="s">
        <v>222</v>
      </c>
      <c r="K33" s="10" t="s">
        <v>223</v>
      </c>
      <c r="L33" s="10" t="s">
        <v>97</v>
      </c>
      <c r="M33" s="10" t="s">
        <v>251</v>
      </c>
      <c r="N33" s="10" t="s">
        <v>120</v>
      </c>
      <c r="O33" s="10">
        <v>0</v>
      </c>
      <c r="P33" s="10">
        <v>0</v>
      </c>
      <c r="Q33" s="10" t="s">
        <v>114</v>
      </c>
      <c r="R33" s="10" t="s">
        <v>115</v>
      </c>
      <c r="S33" s="10" t="s">
        <v>115</v>
      </c>
      <c r="T33" s="10" t="s">
        <v>114</v>
      </c>
      <c r="U33" s="10" t="s">
        <v>114</v>
      </c>
      <c r="V33" s="10" t="s">
        <v>127</v>
      </c>
      <c r="W33" s="10" t="str">
        <f t="shared" si="1"/>
        <v>REUNION Y ENTREGA DE RESULTADOS DE PRUEBAS CONTRATADAS</v>
      </c>
      <c r="X33" s="3">
        <v>43413</v>
      </c>
      <c r="Y33" s="3">
        <v>43414</v>
      </c>
      <c r="Z33">
        <f>+Tabla_435828!A29</f>
        <v>185</v>
      </c>
      <c r="AA33" s="3">
        <v>43416</v>
      </c>
      <c r="AB33" s="7" t="s">
        <v>346</v>
      </c>
      <c r="AC33">
        <f>+Tabla_435829!A29</f>
        <v>185</v>
      </c>
      <c r="AD33" s="7" t="s">
        <v>116</v>
      </c>
      <c r="AE33" t="s">
        <v>117</v>
      </c>
      <c r="AF33" s="3" t="s">
        <v>183</v>
      </c>
      <c r="AG33" s="3">
        <v>43416</v>
      </c>
    </row>
    <row r="34" spans="1:33" s="5" customFormat="1" x14ac:dyDescent="0.25">
      <c r="A34" s="10">
        <v>2018</v>
      </c>
      <c r="B34" s="6" t="s">
        <v>248</v>
      </c>
      <c r="C34" s="6">
        <v>43434</v>
      </c>
      <c r="D34" s="10" t="s">
        <v>90</v>
      </c>
      <c r="E34" s="10">
        <v>13</v>
      </c>
      <c r="F34" s="10" t="s">
        <v>140</v>
      </c>
      <c r="G34" s="10" t="s">
        <v>140</v>
      </c>
      <c r="H34" s="10" t="s">
        <v>252</v>
      </c>
      <c r="I34" s="10" t="s">
        <v>253</v>
      </c>
      <c r="J34" s="10" t="s">
        <v>254</v>
      </c>
      <c r="K34" s="10" t="s">
        <v>172</v>
      </c>
      <c r="L34" s="10" t="s">
        <v>97</v>
      </c>
      <c r="M34" s="10" t="s">
        <v>255</v>
      </c>
      <c r="N34" s="10" t="s">
        <v>99</v>
      </c>
      <c r="O34" s="10">
        <v>0</v>
      </c>
      <c r="P34" s="10">
        <v>0</v>
      </c>
      <c r="Q34" s="10" t="s">
        <v>114</v>
      </c>
      <c r="R34" s="10" t="s">
        <v>115</v>
      </c>
      <c r="S34" s="10" t="s">
        <v>115</v>
      </c>
      <c r="T34" s="10" t="s">
        <v>114</v>
      </c>
      <c r="U34" s="10" t="s">
        <v>114</v>
      </c>
      <c r="V34" s="10" t="s">
        <v>127</v>
      </c>
      <c r="W34" s="10" t="str">
        <f t="shared" si="1"/>
        <v>RECOGER DOCUMENTOS PARA RESGUARDAR EN LA UPTX</v>
      </c>
      <c r="X34" s="6">
        <v>43418</v>
      </c>
      <c r="Y34" s="6">
        <v>43418</v>
      </c>
      <c r="Z34" s="5">
        <f>+Tabla_435828!A30</f>
        <v>186</v>
      </c>
      <c r="AA34" s="6">
        <v>43419</v>
      </c>
      <c r="AB34" s="8" t="s">
        <v>347</v>
      </c>
      <c r="AC34" s="5">
        <f>+Tabla_435829!A30</f>
        <v>186</v>
      </c>
      <c r="AD34" s="8" t="s">
        <v>116</v>
      </c>
      <c r="AE34" s="5" t="s">
        <v>117</v>
      </c>
      <c r="AF34" s="3" t="s">
        <v>183</v>
      </c>
      <c r="AG34" s="6">
        <v>43419</v>
      </c>
    </row>
    <row r="35" spans="1:33" x14ac:dyDescent="0.25">
      <c r="A35" s="10">
        <v>2018</v>
      </c>
      <c r="B35" s="3" t="s">
        <v>248</v>
      </c>
      <c r="C35" s="3">
        <v>43434</v>
      </c>
      <c r="D35" s="10" t="s">
        <v>87</v>
      </c>
      <c r="E35" s="10">
        <v>1</v>
      </c>
      <c r="F35" s="10" t="s">
        <v>154</v>
      </c>
      <c r="G35" s="10" t="s">
        <v>150</v>
      </c>
      <c r="H35" s="10" t="s">
        <v>150</v>
      </c>
      <c r="I35" s="10" t="s">
        <v>155</v>
      </c>
      <c r="J35" s="10" t="s">
        <v>156</v>
      </c>
      <c r="K35" s="10" t="s">
        <v>134</v>
      </c>
      <c r="L35" s="10" t="s">
        <v>98</v>
      </c>
      <c r="M35" s="10" t="s">
        <v>256</v>
      </c>
      <c r="N35" s="10" t="s">
        <v>99</v>
      </c>
      <c r="O35" s="10">
        <v>0</v>
      </c>
      <c r="P35" s="10">
        <v>0</v>
      </c>
      <c r="Q35" s="10" t="s">
        <v>114</v>
      </c>
      <c r="R35" s="10" t="s">
        <v>115</v>
      </c>
      <c r="S35" s="10" t="s">
        <v>115</v>
      </c>
      <c r="T35" s="10" t="s">
        <v>114</v>
      </c>
      <c r="U35" s="10" t="s">
        <v>114</v>
      </c>
      <c r="V35" s="10" t="s">
        <v>127</v>
      </c>
      <c r="W35" s="10" t="str">
        <f t="shared" si="1"/>
        <v>DIVERSAS ACTIVIDADES DE REPRESENTACION EN LA COOORDINACION GENERAL</v>
      </c>
      <c r="X35" s="3">
        <v>43376</v>
      </c>
      <c r="Y35" s="3">
        <v>43403</v>
      </c>
      <c r="Z35">
        <f>+Tabla_435828!A31</f>
        <v>187</v>
      </c>
      <c r="AA35" s="3">
        <v>43418</v>
      </c>
      <c r="AB35" s="7" t="s">
        <v>348</v>
      </c>
      <c r="AC35">
        <f>+Tabla_435829!A31</f>
        <v>187</v>
      </c>
      <c r="AD35" s="7" t="s">
        <v>116</v>
      </c>
      <c r="AE35" t="s">
        <v>117</v>
      </c>
      <c r="AF35" s="3" t="s">
        <v>183</v>
      </c>
      <c r="AG35" s="3">
        <v>43418</v>
      </c>
    </row>
    <row r="36" spans="1:33" x14ac:dyDescent="0.25">
      <c r="A36" s="10">
        <v>2018</v>
      </c>
      <c r="B36" s="3" t="s">
        <v>248</v>
      </c>
      <c r="C36" s="3">
        <v>43434</v>
      </c>
      <c r="D36" s="10" t="s">
        <v>87</v>
      </c>
      <c r="E36" s="10">
        <v>1</v>
      </c>
      <c r="F36" s="10" t="s">
        <v>154</v>
      </c>
      <c r="G36" s="10" t="s">
        <v>150</v>
      </c>
      <c r="H36" s="10" t="s">
        <v>150</v>
      </c>
      <c r="I36" s="10" t="s">
        <v>155</v>
      </c>
      <c r="J36" s="10" t="s">
        <v>156</v>
      </c>
      <c r="K36" s="10" t="s">
        <v>134</v>
      </c>
      <c r="L36" s="10" t="s">
        <v>98</v>
      </c>
      <c r="M36" s="10" t="s">
        <v>256</v>
      </c>
      <c r="N36" s="10" t="s">
        <v>99</v>
      </c>
      <c r="O36" s="10">
        <v>0</v>
      </c>
      <c r="P36" s="10">
        <v>0</v>
      </c>
      <c r="Q36" s="10" t="s">
        <v>114</v>
      </c>
      <c r="R36" s="10" t="s">
        <v>115</v>
      </c>
      <c r="S36" s="10" t="s">
        <v>115</v>
      </c>
      <c r="T36" s="10" t="s">
        <v>114</v>
      </c>
      <c r="U36" s="10" t="s">
        <v>114</v>
      </c>
      <c r="V36" s="10" t="s">
        <v>127</v>
      </c>
      <c r="W36" s="10" t="str">
        <f t="shared" si="1"/>
        <v>DIVERSAS ACTIVIDADES DE REPRESENTACION EN LA COOORDINACION GENERAL</v>
      </c>
      <c r="X36" s="3">
        <v>43347</v>
      </c>
      <c r="Y36" s="3">
        <v>43347</v>
      </c>
      <c r="Z36">
        <f>+Tabla_435828!A32</f>
        <v>188</v>
      </c>
      <c r="AA36" s="3">
        <v>43424</v>
      </c>
      <c r="AB36" s="7" t="s">
        <v>349</v>
      </c>
      <c r="AC36">
        <f>+Tabla_435829!A32</f>
        <v>188</v>
      </c>
      <c r="AD36" s="7" t="s">
        <v>116</v>
      </c>
      <c r="AE36" t="s">
        <v>117</v>
      </c>
      <c r="AF36" s="3" t="s">
        <v>183</v>
      </c>
      <c r="AG36" s="3">
        <v>43424</v>
      </c>
    </row>
    <row r="37" spans="1:33" x14ac:dyDescent="0.25">
      <c r="A37" s="10">
        <v>2018</v>
      </c>
      <c r="B37" s="3" t="s">
        <v>248</v>
      </c>
      <c r="C37" s="3">
        <v>43434</v>
      </c>
      <c r="D37" s="10" t="s">
        <v>90</v>
      </c>
      <c r="E37" s="10">
        <v>5</v>
      </c>
      <c r="F37" s="10" t="s">
        <v>136</v>
      </c>
      <c r="G37" s="10" t="s">
        <v>136</v>
      </c>
      <c r="H37" s="10" t="s">
        <v>176</v>
      </c>
      <c r="I37" s="10" t="s">
        <v>169</v>
      </c>
      <c r="J37" s="10" t="s">
        <v>170</v>
      </c>
      <c r="K37" s="10" t="s">
        <v>171</v>
      </c>
      <c r="L37" s="10" t="s">
        <v>97</v>
      </c>
      <c r="M37" s="10" t="s">
        <v>257</v>
      </c>
      <c r="N37" s="10" t="s">
        <v>99</v>
      </c>
      <c r="O37" s="10">
        <v>0</v>
      </c>
      <c r="P37" s="10">
        <v>0</v>
      </c>
      <c r="Q37" s="10" t="s">
        <v>114</v>
      </c>
      <c r="R37" s="10" t="s">
        <v>115</v>
      </c>
      <c r="S37" s="10" t="s">
        <v>115</v>
      </c>
      <c r="T37" s="10" t="s">
        <v>114</v>
      </c>
      <c r="U37" s="10" t="s">
        <v>114</v>
      </c>
      <c r="V37" s="10" t="s">
        <v>127</v>
      </c>
      <c r="W37" s="10" t="str">
        <f t="shared" si="1"/>
        <v>ASISTIR A LA FIRMA DE CONVENIO DE COLABORACION CON EL INAOE</v>
      </c>
      <c r="X37" s="3">
        <v>43403</v>
      </c>
      <c r="Y37" s="3">
        <v>43403</v>
      </c>
      <c r="Z37">
        <f>+Tabla_435828!A33</f>
        <v>189</v>
      </c>
      <c r="AA37" s="3">
        <v>43409</v>
      </c>
      <c r="AB37" s="7" t="s">
        <v>350</v>
      </c>
      <c r="AC37">
        <f>+Tabla_435829!A33</f>
        <v>189</v>
      </c>
      <c r="AD37" s="7" t="s">
        <v>116</v>
      </c>
      <c r="AE37" t="s">
        <v>117</v>
      </c>
      <c r="AF37" s="3" t="s">
        <v>183</v>
      </c>
      <c r="AG37" s="3">
        <v>43409</v>
      </c>
    </row>
    <row r="38" spans="1:33" x14ac:dyDescent="0.25">
      <c r="A38" s="10">
        <v>2018</v>
      </c>
      <c r="B38" s="3" t="s">
        <v>248</v>
      </c>
      <c r="C38" s="3">
        <v>43434</v>
      </c>
      <c r="D38" s="10" t="s">
        <v>90</v>
      </c>
      <c r="E38" s="10">
        <v>14</v>
      </c>
      <c r="F38" s="10" t="s">
        <v>165</v>
      </c>
      <c r="G38" s="10" t="s">
        <v>165</v>
      </c>
      <c r="H38" s="10" t="s">
        <v>220</v>
      </c>
      <c r="I38" s="10" t="s">
        <v>259</v>
      </c>
      <c r="J38" s="10" t="s">
        <v>138</v>
      </c>
      <c r="K38" s="10" t="s">
        <v>260</v>
      </c>
      <c r="L38" s="10" t="s">
        <v>97</v>
      </c>
      <c r="M38" s="10" t="s">
        <v>261</v>
      </c>
      <c r="N38" s="10" t="s">
        <v>99</v>
      </c>
      <c r="O38" s="10">
        <v>0</v>
      </c>
      <c r="P38" s="10">
        <v>0</v>
      </c>
      <c r="Q38" s="10" t="s">
        <v>114</v>
      </c>
      <c r="R38" s="10" t="s">
        <v>115</v>
      </c>
      <c r="S38" s="10" t="s">
        <v>115</v>
      </c>
      <c r="T38" s="10" t="s">
        <v>114</v>
      </c>
      <c r="U38" s="10" t="s">
        <v>145</v>
      </c>
      <c r="V38" s="10" t="s">
        <v>145</v>
      </c>
      <c r="W38" s="10" t="str">
        <f t="shared" si="1"/>
        <v>CAPACITACION CURSO TALLER PARASITOLOGIA</v>
      </c>
      <c r="X38" s="3">
        <v>43399</v>
      </c>
      <c r="Y38" s="3">
        <v>43401</v>
      </c>
      <c r="Z38">
        <f>+Tabla_435828!A34</f>
        <v>190</v>
      </c>
      <c r="AA38" s="3">
        <v>43409</v>
      </c>
      <c r="AB38" s="7" t="s">
        <v>351</v>
      </c>
      <c r="AC38">
        <f>+Tabla_435829!A34</f>
        <v>190</v>
      </c>
      <c r="AD38" s="7" t="s">
        <v>116</v>
      </c>
      <c r="AE38" t="s">
        <v>117</v>
      </c>
      <c r="AF38" s="3" t="s">
        <v>183</v>
      </c>
      <c r="AG38" s="3">
        <v>43409</v>
      </c>
    </row>
    <row r="39" spans="1:33" x14ac:dyDescent="0.25">
      <c r="A39" s="10">
        <v>2018</v>
      </c>
      <c r="B39" s="3" t="s">
        <v>248</v>
      </c>
      <c r="C39" s="3">
        <v>43434</v>
      </c>
      <c r="D39" s="10" t="s">
        <v>90</v>
      </c>
      <c r="E39" s="10">
        <v>5</v>
      </c>
      <c r="F39" s="10" t="s">
        <v>136</v>
      </c>
      <c r="G39" s="10" t="s">
        <v>136</v>
      </c>
      <c r="H39" s="10" t="s">
        <v>262</v>
      </c>
      <c r="I39" s="10" t="s">
        <v>137</v>
      </c>
      <c r="J39" s="10" t="s">
        <v>138</v>
      </c>
      <c r="K39" s="10" t="s">
        <v>139</v>
      </c>
      <c r="L39" s="10" t="s">
        <v>97</v>
      </c>
      <c r="M39" s="10" t="s">
        <v>263</v>
      </c>
      <c r="N39" s="10" t="s">
        <v>99</v>
      </c>
      <c r="O39" s="10">
        <v>0</v>
      </c>
      <c r="P39" s="10">
        <v>0</v>
      </c>
      <c r="Q39" s="10" t="s">
        <v>114</v>
      </c>
      <c r="R39" s="10" t="s">
        <v>115</v>
      </c>
      <c r="S39" s="10" t="s">
        <v>115</v>
      </c>
      <c r="T39" s="10" t="s">
        <v>114</v>
      </c>
      <c r="U39" s="10" t="s">
        <v>115</v>
      </c>
      <c r="V39" s="10" t="s">
        <v>115</v>
      </c>
      <c r="W39" s="10" t="str">
        <f t="shared" si="1"/>
        <v>REUNION CON INTEGRANTES DE LA CANACINTRA</v>
      </c>
      <c r="X39" s="3">
        <v>43377</v>
      </c>
      <c r="Y39" s="3">
        <v>43377</v>
      </c>
      <c r="Z39">
        <f>+Tabla_435828!A35</f>
        <v>191</v>
      </c>
      <c r="AA39" s="3">
        <v>43424</v>
      </c>
      <c r="AB39" s="7" t="s">
        <v>352</v>
      </c>
      <c r="AC39">
        <f>+Tabla_435829!A35</f>
        <v>191</v>
      </c>
      <c r="AD39" s="7" t="s">
        <v>116</v>
      </c>
      <c r="AE39" t="s">
        <v>117</v>
      </c>
      <c r="AF39" s="3" t="s">
        <v>183</v>
      </c>
      <c r="AG39" s="3">
        <v>43424</v>
      </c>
    </row>
    <row r="40" spans="1:33" s="5" customFormat="1" x14ac:dyDescent="0.25">
      <c r="A40" s="5">
        <v>2018</v>
      </c>
      <c r="B40" s="6" t="s">
        <v>248</v>
      </c>
      <c r="C40" s="6">
        <v>43434</v>
      </c>
      <c r="D40" s="10" t="s">
        <v>90</v>
      </c>
      <c r="E40" s="10">
        <v>12</v>
      </c>
      <c r="F40" s="10" t="s">
        <v>206</v>
      </c>
      <c r="G40" s="10" t="s">
        <v>128</v>
      </c>
      <c r="H40" s="10" t="s">
        <v>225</v>
      </c>
      <c r="I40" s="10" t="s">
        <v>129</v>
      </c>
      <c r="J40" s="10" t="s">
        <v>130</v>
      </c>
      <c r="K40" s="10" t="s">
        <v>131</v>
      </c>
      <c r="L40" s="10" t="s">
        <v>97</v>
      </c>
      <c r="M40" s="10" t="s">
        <v>264</v>
      </c>
      <c r="N40" s="5" t="s">
        <v>99</v>
      </c>
      <c r="O40" s="10">
        <v>0</v>
      </c>
      <c r="P40" s="10">
        <v>0</v>
      </c>
      <c r="Q40" s="5" t="s">
        <v>114</v>
      </c>
      <c r="R40" s="5" t="s">
        <v>115</v>
      </c>
      <c r="S40" s="5" t="s">
        <v>115</v>
      </c>
      <c r="T40" s="10" t="s">
        <v>114</v>
      </c>
      <c r="U40" s="10" t="s">
        <v>115</v>
      </c>
      <c r="V40" s="10" t="s">
        <v>115</v>
      </c>
      <c r="W40" s="5" t="str">
        <f t="shared" si="1"/>
        <v>ASISTIR A LOS PONENTES QUE PARTICIPARAN EN EL SIMPOSIUM DE CUERPO ACADEMICO</v>
      </c>
      <c r="X40" s="6">
        <v>43433</v>
      </c>
      <c r="Y40" s="6">
        <v>43434</v>
      </c>
      <c r="Z40" s="5">
        <f>+Tabla_435828!A36</f>
        <v>192</v>
      </c>
      <c r="AA40" s="6">
        <v>43434</v>
      </c>
      <c r="AB40" s="8" t="s">
        <v>353</v>
      </c>
      <c r="AC40" s="5">
        <f>+Tabla_435829!A36</f>
        <v>192</v>
      </c>
      <c r="AD40" s="8" t="s">
        <v>116</v>
      </c>
      <c r="AE40" s="5" t="s">
        <v>117</v>
      </c>
      <c r="AF40" s="3" t="s">
        <v>183</v>
      </c>
      <c r="AG40" s="6">
        <v>43434</v>
      </c>
    </row>
    <row r="41" spans="1:33" x14ac:dyDescent="0.25">
      <c r="A41" s="10">
        <v>2018</v>
      </c>
      <c r="B41" s="3" t="s">
        <v>248</v>
      </c>
      <c r="C41" s="3">
        <v>43434</v>
      </c>
      <c r="D41" s="10" t="s">
        <v>87</v>
      </c>
      <c r="E41" s="10">
        <v>1</v>
      </c>
      <c r="F41" s="10" t="s">
        <v>154</v>
      </c>
      <c r="G41" s="10" t="s">
        <v>150</v>
      </c>
      <c r="H41" s="10" t="s">
        <v>150</v>
      </c>
      <c r="I41" s="10" t="s">
        <v>155</v>
      </c>
      <c r="J41" s="10" t="s">
        <v>156</v>
      </c>
      <c r="K41" s="10" t="s">
        <v>134</v>
      </c>
      <c r="L41" s="10" t="s">
        <v>98</v>
      </c>
      <c r="M41" s="10" t="s">
        <v>265</v>
      </c>
      <c r="N41" s="10" t="s">
        <v>99</v>
      </c>
      <c r="O41" s="10">
        <v>0</v>
      </c>
      <c r="P41" s="10">
        <v>0</v>
      </c>
      <c r="Q41" s="10" t="s">
        <v>114</v>
      </c>
      <c r="R41" s="10" t="s">
        <v>115</v>
      </c>
      <c r="S41" s="10" t="s">
        <v>115</v>
      </c>
      <c r="T41" s="10" t="s">
        <v>114</v>
      </c>
      <c r="U41" s="10" t="s">
        <v>115</v>
      </c>
      <c r="V41" s="10" t="s">
        <v>115</v>
      </c>
      <c r="W41" s="10" t="str">
        <f t="shared" si="1"/>
        <v>ACTIVIDADES DIVERSAS DE REPRESENTACION</v>
      </c>
      <c r="X41" s="3">
        <v>43346</v>
      </c>
      <c r="Y41" s="3">
        <v>43364</v>
      </c>
      <c r="Z41">
        <f>+Tabla_435828!A37</f>
        <v>193</v>
      </c>
      <c r="AA41" s="3">
        <v>43409</v>
      </c>
      <c r="AB41" s="7" t="s">
        <v>354</v>
      </c>
      <c r="AC41">
        <f>+Tabla_435829!A37</f>
        <v>193</v>
      </c>
      <c r="AD41" s="7" t="s">
        <v>116</v>
      </c>
      <c r="AE41" t="s">
        <v>117</v>
      </c>
      <c r="AF41" s="3" t="s">
        <v>183</v>
      </c>
      <c r="AG41" s="3">
        <v>43409</v>
      </c>
    </row>
    <row r="42" spans="1:33" s="5" customFormat="1" x14ac:dyDescent="0.25">
      <c r="A42" s="5">
        <v>2018</v>
      </c>
      <c r="B42" s="6" t="s">
        <v>248</v>
      </c>
      <c r="C42" s="6">
        <v>43434</v>
      </c>
      <c r="D42" s="10" t="s">
        <v>87</v>
      </c>
      <c r="E42" s="10">
        <v>1</v>
      </c>
      <c r="F42" s="10" t="s">
        <v>154</v>
      </c>
      <c r="G42" s="10" t="s">
        <v>150</v>
      </c>
      <c r="H42" s="10" t="s">
        <v>150</v>
      </c>
      <c r="I42" s="10" t="s">
        <v>155</v>
      </c>
      <c r="J42" s="10" t="s">
        <v>156</v>
      </c>
      <c r="K42" s="10" t="s">
        <v>134</v>
      </c>
      <c r="L42" s="10" t="s">
        <v>98</v>
      </c>
      <c r="M42" s="10" t="s">
        <v>265</v>
      </c>
      <c r="N42" s="5" t="s">
        <v>99</v>
      </c>
      <c r="O42" s="10">
        <v>0</v>
      </c>
      <c r="P42" s="10">
        <v>0</v>
      </c>
      <c r="Q42" s="5" t="s">
        <v>114</v>
      </c>
      <c r="R42" s="5" t="s">
        <v>115</v>
      </c>
      <c r="S42" s="5" t="s">
        <v>115</v>
      </c>
      <c r="T42" s="10" t="s">
        <v>114</v>
      </c>
      <c r="U42" s="10" t="s">
        <v>115</v>
      </c>
      <c r="V42" s="10" t="s">
        <v>115</v>
      </c>
      <c r="W42" s="5" t="str">
        <f t="shared" si="1"/>
        <v>ACTIVIDADES DIVERSAS DE REPRESENTACION</v>
      </c>
      <c r="X42" s="6">
        <v>43374</v>
      </c>
      <c r="Y42" s="6">
        <v>43402</v>
      </c>
      <c r="Z42" s="5">
        <f>+Tabla_435828!A38</f>
        <v>194</v>
      </c>
      <c r="AA42" s="6">
        <v>43409</v>
      </c>
      <c r="AB42" s="8" t="s">
        <v>355</v>
      </c>
      <c r="AC42" s="5">
        <f>+Tabla_435829!A38</f>
        <v>194</v>
      </c>
      <c r="AD42" s="8" t="s">
        <v>116</v>
      </c>
      <c r="AE42" s="5" t="s">
        <v>117</v>
      </c>
      <c r="AF42" s="3" t="s">
        <v>183</v>
      </c>
      <c r="AG42" s="6">
        <v>43409</v>
      </c>
    </row>
    <row r="43" spans="1:33" s="5" customFormat="1" x14ac:dyDescent="0.25">
      <c r="A43" s="5">
        <v>2018</v>
      </c>
      <c r="B43" s="6" t="s">
        <v>248</v>
      </c>
      <c r="C43" s="6">
        <v>43434</v>
      </c>
      <c r="D43" s="10" t="s">
        <v>87</v>
      </c>
      <c r="E43" s="10">
        <v>1</v>
      </c>
      <c r="F43" s="10" t="s">
        <v>154</v>
      </c>
      <c r="G43" s="10" t="s">
        <v>150</v>
      </c>
      <c r="H43" s="10" t="s">
        <v>150</v>
      </c>
      <c r="I43" s="10" t="s">
        <v>155</v>
      </c>
      <c r="J43" s="10" t="s">
        <v>156</v>
      </c>
      <c r="K43" s="10" t="s">
        <v>134</v>
      </c>
      <c r="L43" s="10" t="s">
        <v>98</v>
      </c>
      <c r="M43" s="10" t="s">
        <v>265</v>
      </c>
      <c r="N43" s="5" t="s">
        <v>99</v>
      </c>
      <c r="O43" s="10">
        <v>0</v>
      </c>
      <c r="P43" s="10">
        <v>0</v>
      </c>
      <c r="Q43" s="5" t="s">
        <v>114</v>
      </c>
      <c r="R43" s="5" t="s">
        <v>115</v>
      </c>
      <c r="S43" s="5" t="s">
        <v>115</v>
      </c>
      <c r="T43" s="10" t="s">
        <v>114</v>
      </c>
      <c r="U43" s="10" t="s">
        <v>115</v>
      </c>
      <c r="V43" s="10" t="s">
        <v>115</v>
      </c>
      <c r="W43" s="5" t="str">
        <f t="shared" si="1"/>
        <v>ACTIVIDADES DIVERSAS DE REPRESENTACION</v>
      </c>
      <c r="X43" s="6">
        <v>43385</v>
      </c>
      <c r="Y43" s="6">
        <v>43385</v>
      </c>
      <c r="Z43" s="5">
        <f>+Tabla_435828!A39</f>
        <v>195</v>
      </c>
      <c r="AA43" s="6">
        <v>43416</v>
      </c>
      <c r="AB43" s="8" t="s">
        <v>356</v>
      </c>
      <c r="AC43" s="5">
        <f>+Tabla_435829!A39</f>
        <v>195</v>
      </c>
      <c r="AD43" s="8" t="s">
        <v>116</v>
      </c>
      <c r="AE43" s="5" t="s">
        <v>117</v>
      </c>
      <c r="AF43" s="3" t="s">
        <v>183</v>
      </c>
      <c r="AG43" s="6">
        <v>43416</v>
      </c>
    </row>
    <row r="44" spans="1:33" x14ac:dyDescent="0.25">
      <c r="A44" s="10">
        <v>2018</v>
      </c>
      <c r="B44" s="3" t="s">
        <v>248</v>
      </c>
      <c r="C44" s="3">
        <v>43434</v>
      </c>
      <c r="D44" s="10" t="s">
        <v>87</v>
      </c>
      <c r="E44" s="10">
        <v>1</v>
      </c>
      <c r="F44" s="10" t="s">
        <v>154</v>
      </c>
      <c r="G44" s="10" t="s">
        <v>150</v>
      </c>
      <c r="H44" s="10" t="s">
        <v>150</v>
      </c>
      <c r="I44" s="10" t="s">
        <v>155</v>
      </c>
      <c r="J44" s="10" t="s">
        <v>156</v>
      </c>
      <c r="K44" s="10" t="s">
        <v>134</v>
      </c>
      <c r="L44" s="10" t="s">
        <v>98</v>
      </c>
      <c r="M44" s="10" t="s">
        <v>265</v>
      </c>
      <c r="N44" s="10" t="s">
        <v>99</v>
      </c>
      <c r="O44" s="10">
        <v>0</v>
      </c>
      <c r="P44" s="10">
        <v>0</v>
      </c>
      <c r="Q44" s="10" t="s">
        <v>114</v>
      </c>
      <c r="R44" s="10" t="s">
        <v>115</v>
      </c>
      <c r="S44" s="10" t="s">
        <v>115</v>
      </c>
      <c r="T44" s="10" t="s">
        <v>114</v>
      </c>
      <c r="U44" s="10" t="s">
        <v>115</v>
      </c>
      <c r="V44" s="10" t="s">
        <v>115</v>
      </c>
      <c r="W44" s="10" t="str">
        <f t="shared" si="1"/>
        <v>ACTIVIDADES DIVERSAS DE REPRESENTACION</v>
      </c>
      <c r="X44" s="3">
        <v>43420</v>
      </c>
      <c r="Y44" s="3">
        <v>43420</v>
      </c>
      <c r="Z44">
        <f>+Tabla_435828!A40</f>
        <v>196</v>
      </c>
      <c r="AA44" s="3">
        <v>43420</v>
      </c>
      <c r="AB44" s="7" t="s">
        <v>357</v>
      </c>
      <c r="AC44">
        <f>+Tabla_435829!A40</f>
        <v>196</v>
      </c>
      <c r="AD44" s="7" t="s">
        <v>116</v>
      </c>
      <c r="AE44" t="s">
        <v>117</v>
      </c>
      <c r="AF44" s="3" t="s">
        <v>183</v>
      </c>
      <c r="AG44" s="3">
        <v>43420</v>
      </c>
    </row>
    <row r="45" spans="1:33" s="5" customFormat="1" x14ac:dyDescent="0.25">
      <c r="A45" s="5">
        <v>2018</v>
      </c>
      <c r="B45" s="6" t="s">
        <v>267</v>
      </c>
      <c r="C45" s="6">
        <v>43465</v>
      </c>
      <c r="D45" s="5" t="s">
        <v>90</v>
      </c>
      <c r="E45" s="5">
        <v>12</v>
      </c>
      <c r="F45" s="5" t="s">
        <v>206</v>
      </c>
      <c r="G45" s="5" t="s">
        <v>128</v>
      </c>
      <c r="H45" s="5" t="s">
        <v>237</v>
      </c>
      <c r="I45" s="5" t="s">
        <v>159</v>
      </c>
      <c r="J45" s="5" t="s">
        <v>160</v>
      </c>
      <c r="K45" s="5" t="s">
        <v>161</v>
      </c>
      <c r="L45" s="5" t="s">
        <v>97</v>
      </c>
      <c r="M45" s="5" t="s">
        <v>268</v>
      </c>
      <c r="N45" s="5" t="s">
        <v>99</v>
      </c>
      <c r="O45" s="5">
        <v>0</v>
      </c>
      <c r="P45" s="5">
        <v>0</v>
      </c>
      <c r="Q45" s="5" t="s">
        <v>114</v>
      </c>
      <c r="R45" s="5" t="s">
        <v>115</v>
      </c>
      <c r="S45" s="5" t="s">
        <v>115</v>
      </c>
      <c r="T45" s="5" t="s">
        <v>114</v>
      </c>
      <c r="U45" s="5" t="s">
        <v>114</v>
      </c>
      <c r="V45" s="5" t="s">
        <v>127</v>
      </c>
      <c r="W45" s="5" t="str">
        <f t="shared" si="1"/>
        <v>ENTREGAR REDISTRIBUCION  DE MONTOS DE APOYO DE PERFILES DESEABLES Y ENTREGA DE DOCUMENTACION PARA SEGUIMIENTO</v>
      </c>
      <c r="X45" s="6">
        <v>43434</v>
      </c>
      <c r="Y45" s="6">
        <v>43434</v>
      </c>
      <c r="Z45" s="5">
        <f>+Tabla_435828!A41</f>
        <v>197</v>
      </c>
      <c r="AA45" s="6">
        <v>43441</v>
      </c>
      <c r="AB45" s="8" t="s">
        <v>358</v>
      </c>
      <c r="AC45" s="5">
        <f>+Tabla_435829!A41</f>
        <v>197</v>
      </c>
      <c r="AD45" s="8" t="s">
        <v>116</v>
      </c>
      <c r="AE45" s="5" t="s">
        <v>117</v>
      </c>
      <c r="AF45" s="6" t="s">
        <v>183</v>
      </c>
      <c r="AG45" s="19" t="s">
        <v>269</v>
      </c>
    </row>
    <row r="46" spans="1:33" x14ac:dyDescent="0.25">
      <c r="A46" s="10">
        <v>2018</v>
      </c>
      <c r="B46" s="3" t="s">
        <v>267</v>
      </c>
      <c r="C46" s="3">
        <v>43465</v>
      </c>
      <c r="D46" s="10" t="s">
        <v>90</v>
      </c>
      <c r="E46" s="10">
        <v>5</v>
      </c>
      <c r="F46" s="10" t="s">
        <v>136</v>
      </c>
      <c r="G46" s="10" t="s">
        <v>136</v>
      </c>
      <c r="H46" s="10" t="s">
        <v>194</v>
      </c>
      <c r="I46" s="10" t="s">
        <v>193</v>
      </c>
      <c r="J46" s="10" t="s">
        <v>177</v>
      </c>
      <c r="K46" s="10" t="s">
        <v>178</v>
      </c>
      <c r="L46" s="10" t="s">
        <v>97</v>
      </c>
      <c r="M46" s="10" t="s">
        <v>270</v>
      </c>
      <c r="N46" s="10" t="s">
        <v>99</v>
      </c>
      <c r="O46" s="10">
        <v>0</v>
      </c>
      <c r="P46" s="10">
        <v>0</v>
      </c>
      <c r="Q46" s="10" t="s">
        <v>114</v>
      </c>
      <c r="R46" s="10" t="s">
        <v>115</v>
      </c>
      <c r="S46" s="10" t="s">
        <v>115</v>
      </c>
      <c r="T46" s="10" t="s">
        <v>114</v>
      </c>
      <c r="U46" s="10" t="s">
        <v>114</v>
      </c>
      <c r="V46" s="10" t="s">
        <v>127</v>
      </c>
      <c r="W46" s="10" t="str">
        <f t="shared" si="1"/>
        <v>ENTREGA DE PROYECTOS A LA COMISION DE CIENCIA Y TEXNOLOGIA Y A LA COMISION DE EDUCACION</v>
      </c>
      <c r="X46" s="3">
        <v>43441</v>
      </c>
      <c r="Y46" s="3">
        <v>43441</v>
      </c>
      <c r="Z46">
        <f>+Tabla_435828!A42</f>
        <v>198</v>
      </c>
      <c r="AA46" s="3">
        <v>43385</v>
      </c>
      <c r="AB46" s="7" t="s">
        <v>359</v>
      </c>
      <c r="AC46">
        <f>+Tabla_435829!A42</f>
        <v>198</v>
      </c>
      <c r="AD46" s="7" t="s">
        <v>116</v>
      </c>
      <c r="AE46" t="s">
        <v>117</v>
      </c>
      <c r="AF46" s="3" t="s">
        <v>183</v>
      </c>
      <c r="AG46" s="3">
        <v>43446</v>
      </c>
    </row>
    <row r="47" spans="1:33" x14ac:dyDescent="0.25">
      <c r="A47" s="10">
        <v>2018</v>
      </c>
      <c r="B47" s="3" t="s">
        <v>267</v>
      </c>
      <c r="C47" s="3">
        <v>43465</v>
      </c>
      <c r="D47" s="10" t="s">
        <v>90</v>
      </c>
      <c r="E47" s="10">
        <v>18</v>
      </c>
      <c r="F47" s="10" t="s">
        <v>149</v>
      </c>
      <c r="G47" s="10" t="s">
        <v>148</v>
      </c>
      <c r="H47" s="10" t="s">
        <v>209</v>
      </c>
      <c r="I47" s="10" t="s">
        <v>151</v>
      </c>
      <c r="J47" s="10" t="s">
        <v>138</v>
      </c>
      <c r="K47" s="10" t="s">
        <v>173</v>
      </c>
      <c r="L47" s="10" t="s">
        <v>97</v>
      </c>
      <c r="M47" s="10" t="s">
        <v>271</v>
      </c>
      <c r="N47" s="10" t="s">
        <v>99</v>
      </c>
      <c r="O47" s="10">
        <v>0</v>
      </c>
      <c r="P47" s="10">
        <v>0</v>
      </c>
      <c r="Q47" s="10" t="s">
        <v>114</v>
      </c>
      <c r="R47" s="10" t="s">
        <v>115</v>
      </c>
      <c r="S47" s="10" t="s">
        <v>115</v>
      </c>
      <c r="T47" s="10" t="s">
        <v>114</v>
      </c>
      <c r="U47" s="10" t="s">
        <v>115</v>
      </c>
      <c r="V47" s="10" t="s">
        <v>115</v>
      </c>
      <c r="W47" s="10" t="str">
        <f t="shared" si="1"/>
        <v>MANEJAR EL TRAILER DE LA CIENCIA Y APOYAR EN LAS ACTIVIDADES RELACIONADAS</v>
      </c>
      <c r="X47" s="3">
        <v>43448</v>
      </c>
      <c r="Y47" s="3">
        <v>43448</v>
      </c>
      <c r="Z47">
        <f>+Tabla_435828!A43</f>
        <v>199</v>
      </c>
      <c r="AA47" s="3">
        <v>43454</v>
      </c>
      <c r="AB47" s="7" t="s">
        <v>360</v>
      </c>
      <c r="AC47">
        <f>+Tabla_435829!A43</f>
        <v>199</v>
      </c>
      <c r="AD47" s="7" t="s">
        <v>116</v>
      </c>
      <c r="AE47" t="s">
        <v>117</v>
      </c>
      <c r="AF47" s="3" t="s">
        <v>183</v>
      </c>
      <c r="AG47" s="3">
        <v>43454</v>
      </c>
    </row>
    <row r="48" spans="1:33" x14ac:dyDescent="0.25">
      <c r="A48" s="10">
        <v>2018</v>
      </c>
      <c r="B48" s="3" t="s">
        <v>267</v>
      </c>
      <c r="C48" s="3">
        <v>43465</v>
      </c>
      <c r="D48" s="10" t="s">
        <v>90</v>
      </c>
      <c r="E48" s="10">
        <v>3</v>
      </c>
      <c r="F48" s="10" t="s">
        <v>272</v>
      </c>
      <c r="G48" s="10" t="s">
        <v>272</v>
      </c>
      <c r="H48" s="10" t="s">
        <v>272</v>
      </c>
      <c r="I48" s="10" t="s">
        <v>273</v>
      </c>
      <c r="J48" s="10" t="s">
        <v>274</v>
      </c>
      <c r="K48" s="10" t="s">
        <v>275</v>
      </c>
      <c r="L48" s="10" t="s">
        <v>97</v>
      </c>
      <c r="M48" s="10" t="s">
        <v>276</v>
      </c>
      <c r="N48" s="10" t="s">
        <v>99</v>
      </c>
      <c r="O48" s="10">
        <v>0</v>
      </c>
      <c r="P48" s="10">
        <v>0</v>
      </c>
      <c r="Q48" s="10" t="s">
        <v>114</v>
      </c>
      <c r="R48" s="10" t="s">
        <v>115</v>
      </c>
      <c r="S48" s="10" t="s">
        <v>115</v>
      </c>
      <c r="T48" s="10" t="s">
        <v>114</v>
      </c>
      <c r="U48" s="10" t="s">
        <v>114</v>
      </c>
      <c r="V48" s="10" t="s">
        <v>127</v>
      </c>
      <c r="W48" s="10" t="str">
        <f t="shared" si="1"/>
        <v>REUNION DE TRABAJO CON LA AUDITORIA FORENSE DEL ORGANO SUPERIOR DE LA FEDERACION</v>
      </c>
      <c r="X48" s="3">
        <v>43439</v>
      </c>
      <c r="Y48" s="3">
        <v>43439</v>
      </c>
      <c r="Z48">
        <f>+Tabla_435828!A44</f>
        <v>200</v>
      </c>
      <c r="AA48" s="3">
        <v>43454</v>
      </c>
      <c r="AB48" s="7" t="s">
        <v>361</v>
      </c>
      <c r="AC48">
        <f>+Tabla_435829!A44</f>
        <v>200</v>
      </c>
      <c r="AD48" s="7" t="s">
        <v>116</v>
      </c>
      <c r="AE48" t="s">
        <v>117</v>
      </c>
      <c r="AF48" s="3" t="s">
        <v>183</v>
      </c>
      <c r="AG48" s="3">
        <v>43454</v>
      </c>
    </row>
    <row r="49" spans="1:33" x14ac:dyDescent="0.25">
      <c r="A49" s="10">
        <v>2018</v>
      </c>
      <c r="B49" s="3" t="s">
        <v>267</v>
      </c>
      <c r="C49" s="3">
        <v>43465</v>
      </c>
      <c r="D49" s="10" t="s">
        <v>87</v>
      </c>
      <c r="E49" s="10">
        <v>1</v>
      </c>
      <c r="F49" s="10" t="s">
        <v>154</v>
      </c>
      <c r="G49" s="10" t="s">
        <v>150</v>
      </c>
      <c r="H49" s="10" t="s">
        <v>150</v>
      </c>
      <c r="I49" s="10" t="s">
        <v>277</v>
      </c>
      <c r="J49" s="10" t="s">
        <v>278</v>
      </c>
      <c r="K49" s="10" t="s">
        <v>138</v>
      </c>
      <c r="L49" s="10" t="s">
        <v>98</v>
      </c>
      <c r="M49" s="10" t="s">
        <v>279</v>
      </c>
      <c r="N49" s="10" t="s">
        <v>99</v>
      </c>
      <c r="O49" s="10">
        <v>0</v>
      </c>
      <c r="P49" s="10">
        <v>0</v>
      </c>
      <c r="Q49" s="10" t="s">
        <v>114</v>
      </c>
      <c r="R49" s="10" t="s">
        <v>115</v>
      </c>
      <c r="S49" s="10" t="s">
        <v>115</v>
      </c>
      <c r="T49" s="10" t="s">
        <v>114</v>
      </c>
      <c r="U49" s="10" t="s">
        <v>115</v>
      </c>
      <c r="V49" s="10" t="s">
        <v>115</v>
      </c>
      <c r="W49" s="10" t="str">
        <f t="shared" si="1"/>
        <v>REUNION DE TRABAJO CON EMPRESARIOS, SECRETARIA ACADEMICA Y DIRECTIVOS DE LA UPTLAX</v>
      </c>
      <c r="X49" s="3">
        <v>43431</v>
      </c>
      <c r="Y49" s="3">
        <v>43452</v>
      </c>
      <c r="Z49">
        <f>+Tabla_435828!A45</f>
        <v>201</v>
      </c>
      <c r="AA49" s="3">
        <v>43454</v>
      </c>
      <c r="AB49" s="7" t="s">
        <v>362</v>
      </c>
      <c r="AC49">
        <f>+Tabla_435829!A45</f>
        <v>201</v>
      </c>
      <c r="AD49" s="7" t="s">
        <v>116</v>
      </c>
      <c r="AE49" t="s">
        <v>117</v>
      </c>
      <c r="AF49" s="3" t="s">
        <v>183</v>
      </c>
      <c r="AG49" s="3">
        <v>43454</v>
      </c>
    </row>
    <row r="50" spans="1:33" x14ac:dyDescent="0.25">
      <c r="A50" s="5"/>
      <c r="B50" s="6"/>
      <c r="C50" s="6"/>
      <c r="X50" s="3"/>
      <c r="Y50" s="3"/>
      <c r="AA50" s="3"/>
      <c r="AD50" s="7"/>
      <c r="AE50" s="5"/>
      <c r="AF50" s="3"/>
      <c r="AG50" s="3"/>
    </row>
    <row r="51" spans="1:33" x14ac:dyDescent="0.25">
      <c r="A51" s="5"/>
      <c r="B51" s="6"/>
      <c r="C51" s="6"/>
      <c r="X51" s="3"/>
      <c r="Y51" s="3"/>
      <c r="AA51" s="3"/>
      <c r="AD51" s="7"/>
      <c r="AE51" s="5"/>
      <c r="AF51" s="3"/>
      <c r="AG51" s="3"/>
    </row>
    <row r="52" spans="1:33" x14ac:dyDescent="0.25">
      <c r="X52" s="3"/>
      <c r="Y52" s="3"/>
      <c r="AA52" s="3"/>
      <c r="AD52" s="7"/>
      <c r="AE52" s="5"/>
      <c r="AF52" s="6">
        <v>43373</v>
      </c>
      <c r="AG52" s="3"/>
    </row>
    <row r="53" spans="1:33" x14ac:dyDescent="0.25">
      <c r="X53" s="3"/>
      <c r="Y53" s="3"/>
      <c r="AA53" s="3"/>
      <c r="AD53" s="7"/>
      <c r="AE53" s="5"/>
      <c r="AF53" s="3">
        <v>43373</v>
      </c>
      <c r="AG53" s="3"/>
    </row>
    <row r="54" spans="1:33" x14ac:dyDescent="0.25">
      <c r="X54" s="3"/>
      <c r="Y54" s="3"/>
      <c r="AA54" s="3"/>
      <c r="AD54" s="7"/>
      <c r="AE54" s="5"/>
      <c r="AF54" s="3">
        <v>43373</v>
      </c>
      <c r="AG54" s="3"/>
    </row>
    <row r="55" spans="1:33" x14ac:dyDescent="0.25">
      <c r="X55" s="3"/>
      <c r="Y55" s="3"/>
      <c r="AA55" s="3"/>
      <c r="AD55" s="7"/>
      <c r="AE55" s="5"/>
      <c r="AF55" s="6">
        <v>43373</v>
      </c>
      <c r="AG55" s="3"/>
    </row>
    <row r="56" spans="1:33" x14ac:dyDescent="0.25">
      <c r="AD56" s="7"/>
      <c r="AE56" s="5"/>
      <c r="AF56" s="3">
        <v>43373</v>
      </c>
      <c r="AG56" s="3"/>
    </row>
    <row r="57" spans="1:33" x14ac:dyDescent="0.25">
      <c r="AD57" s="7"/>
      <c r="AE57" s="5"/>
      <c r="AF57" s="3">
        <v>43373</v>
      </c>
      <c r="AG57" s="3"/>
    </row>
    <row r="58" spans="1:33" x14ac:dyDescent="0.25">
      <c r="AD58" s="7"/>
      <c r="AE58" s="5"/>
      <c r="AF58" s="6">
        <v>43373</v>
      </c>
      <c r="AG58" s="3"/>
    </row>
    <row r="59" spans="1:33" x14ac:dyDescent="0.25">
      <c r="AE59" s="5"/>
      <c r="AF59" s="3">
        <v>43373</v>
      </c>
      <c r="AG59" s="3"/>
    </row>
    <row r="60" spans="1:33" x14ac:dyDescent="0.25">
      <c r="AE60" s="5"/>
      <c r="AF60" s="3">
        <v>43373</v>
      </c>
      <c r="AG60" s="3"/>
    </row>
    <row r="61" spans="1:33" x14ac:dyDescent="0.25">
      <c r="AE61" s="5"/>
      <c r="AF61" s="6">
        <v>43373</v>
      </c>
      <c r="AG61" s="3"/>
    </row>
    <row r="62" spans="1:33" x14ac:dyDescent="0.25">
      <c r="AE62" s="5"/>
      <c r="AF62" s="3">
        <v>43373</v>
      </c>
      <c r="AG62" s="3"/>
    </row>
    <row r="65" spans="9:9" x14ac:dyDescent="0.25">
      <c r="I65" s="13"/>
    </row>
    <row r="66" spans="9:9" x14ac:dyDescent="0.25">
      <c r="I66" s="13"/>
    </row>
    <row r="67" spans="9:9" x14ac:dyDescent="0.25">
      <c r="I67" s="13"/>
    </row>
    <row r="68" spans="9:9" x14ac:dyDescent="0.25">
      <c r="I68" s="13"/>
    </row>
    <row r="69" spans="9:9" x14ac:dyDescent="0.25">
      <c r="I69" s="13"/>
    </row>
    <row r="70" spans="9:9" x14ac:dyDescent="0.25">
      <c r="I70" s="13"/>
    </row>
    <row r="71" spans="9:9" x14ac:dyDescent="0.25">
      <c r="I71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44" r:id="rId5"/>
    <hyperlink ref="AD43" r:id="rId6"/>
    <hyperlink ref="AD42" r:id="rId7"/>
    <hyperlink ref="AD41" r:id="rId8"/>
    <hyperlink ref="AD40" r:id="rId9"/>
    <hyperlink ref="AD39" r:id="rId10"/>
    <hyperlink ref="AD38" r:id="rId11"/>
    <hyperlink ref="AD37" r:id="rId12"/>
    <hyperlink ref="AD36" r:id="rId13"/>
    <hyperlink ref="AD35" r:id="rId14"/>
    <hyperlink ref="AD46" r:id="rId15"/>
    <hyperlink ref="AD45" r:id="rId16"/>
    <hyperlink ref="AD34" r:id="rId17"/>
    <hyperlink ref="AD33" r:id="rId18"/>
    <hyperlink ref="AD32" r:id="rId19"/>
    <hyperlink ref="AD31" r:id="rId20"/>
    <hyperlink ref="AD30" r:id="rId21"/>
    <hyperlink ref="AD21" r:id="rId22"/>
    <hyperlink ref="AD22" r:id="rId23"/>
    <hyperlink ref="AD23" r:id="rId24"/>
    <hyperlink ref="AD24" r:id="rId25"/>
    <hyperlink ref="AD25" r:id="rId26"/>
    <hyperlink ref="AD26" r:id="rId27"/>
    <hyperlink ref="AD27" r:id="rId28"/>
    <hyperlink ref="AD28" r:id="rId29"/>
    <hyperlink ref="AD29" r:id="rId30"/>
    <hyperlink ref="AD12" r:id="rId31"/>
    <hyperlink ref="AD13" r:id="rId32"/>
    <hyperlink ref="AD14" r:id="rId33"/>
    <hyperlink ref="AD15" r:id="rId34"/>
    <hyperlink ref="AD16" r:id="rId35"/>
    <hyperlink ref="AD17" r:id="rId36"/>
    <hyperlink ref="AD18" r:id="rId37"/>
    <hyperlink ref="AD19" r:id="rId38"/>
    <hyperlink ref="AD20" r:id="rId39"/>
    <hyperlink ref="AD47" r:id="rId40"/>
    <hyperlink ref="AD48" r:id="rId41"/>
    <hyperlink ref="AD49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C22" sqref="C22:C2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24" workbookViewId="0">
      <selection activeCell="A41" sqref="A41:XFD41"/>
    </sheetView>
  </sheetViews>
  <sheetFormatPr baseColWidth="10" defaultColWidth="9.140625" defaultRowHeight="15" x14ac:dyDescent="0.25"/>
  <cols>
    <col min="1" max="1" width="4.5703125" customWidth="1"/>
    <col min="2" max="2" width="36.42578125" bestFit="1" customWidth="1"/>
    <col min="3" max="3" width="42.140625" bestFit="1" customWidth="1"/>
    <col min="4" max="4" width="48.5703125" bestFit="1" customWidth="1"/>
    <col min="5" max="5" width="32.42578125" bestFit="1" customWidth="1"/>
    <col min="6" max="6" width="38.140625" bestFit="1" customWidth="1"/>
    <col min="7" max="7" width="16.140625" customWidth="1"/>
  </cols>
  <sheetData>
    <row r="1" spans="1:7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7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7" x14ac:dyDescent="0.25">
      <c r="A4">
        <v>160</v>
      </c>
      <c r="B4" s="11" t="s">
        <v>191</v>
      </c>
      <c r="C4" s="14" t="s">
        <v>196</v>
      </c>
      <c r="D4" s="5">
        <v>3010</v>
      </c>
      <c r="E4" s="5">
        <v>3010</v>
      </c>
      <c r="F4" s="5">
        <v>0</v>
      </c>
      <c r="G4" s="18"/>
    </row>
    <row r="5" spans="1:7" x14ac:dyDescent="0.25">
      <c r="A5">
        <v>161</v>
      </c>
      <c r="B5" s="14" t="s">
        <v>146</v>
      </c>
      <c r="C5" s="14" t="s">
        <v>147</v>
      </c>
      <c r="D5" s="5">
        <f>97+1003</f>
        <v>1100</v>
      </c>
      <c r="E5" s="5">
        <v>1100</v>
      </c>
      <c r="F5" s="5">
        <v>0</v>
      </c>
      <c r="G5" s="18"/>
    </row>
    <row r="6" spans="1:7" x14ac:dyDescent="0.25">
      <c r="A6" s="16">
        <v>162</v>
      </c>
      <c r="B6" s="14" t="s">
        <v>146</v>
      </c>
      <c r="C6" s="14" t="s">
        <v>147</v>
      </c>
      <c r="D6" s="5">
        <f>3480+20</f>
        <v>3500</v>
      </c>
      <c r="E6" s="5">
        <v>3500</v>
      </c>
      <c r="F6" s="5">
        <v>0</v>
      </c>
      <c r="G6" s="18"/>
    </row>
    <row r="7" spans="1:7" x14ac:dyDescent="0.25">
      <c r="A7" s="16">
        <v>163</v>
      </c>
      <c r="B7" s="14" t="s">
        <v>146</v>
      </c>
      <c r="C7" s="14" t="s">
        <v>147</v>
      </c>
      <c r="D7" s="5">
        <f>2652+94</f>
        <v>2746</v>
      </c>
      <c r="E7" s="5">
        <v>2746</v>
      </c>
      <c r="F7" s="5">
        <v>0</v>
      </c>
      <c r="G7" s="18"/>
    </row>
    <row r="8" spans="1:7" x14ac:dyDescent="0.25">
      <c r="A8" s="16">
        <v>164</v>
      </c>
      <c r="B8" s="11" t="s">
        <v>118</v>
      </c>
      <c r="C8" s="4" t="s">
        <v>119</v>
      </c>
      <c r="D8" s="5">
        <v>1335</v>
      </c>
      <c r="E8" s="5">
        <v>1335</v>
      </c>
      <c r="F8" s="5">
        <v>0</v>
      </c>
      <c r="G8" s="18"/>
    </row>
    <row r="9" spans="1:7" x14ac:dyDescent="0.25">
      <c r="A9" s="16">
        <v>165</v>
      </c>
      <c r="B9" s="14" t="s">
        <v>146</v>
      </c>
      <c r="C9" s="14" t="s">
        <v>147</v>
      </c>
      <c r="D9" s="5">
        <f>160+637.75</f>
        <v>797.75</v>
      </c>
      <c r="E9" s="5">
        <v>797.75</v>
      </c>
      <c r="F9" s="5">
        <v>0</v>
      </c>
      <c r="G9" s="18"/>
    </row>
    <row r="10" spans="1:7" x14ac:dyDescent="0.25">
      <c r="A10" s="16">
        <v>166</v>
      </c>
      <c r="B10" s="14" t="s">
        <v>118</v>
      </c>
      <c r="C10" s="4" t="s">
        <v>119</v>
      </c>
      <c r="D10" s="5">
        <v>990</v>
      </c>
      <c r="E10" s="5">
        <v>990</v>
      </c>
      <c r="F10" s="5">
        <v>0</v>
      </c>
      <c r="G10" s="18"/>
    </row>
    <row r="11" spans="1:7" x14ac:dyDescent="0.25">
      <c r="A11" s="16">
        <v>167</v>
      </c>
      <c r="B11" s="14" t="s">
        <v>118</v>
      </c>
      <c r="C11" s="4" t="s">
        <v>119</v>
      </c>
      <c r="D11" s="5">
        <f>750+130</f>
        <v>880</v>
      </c>
      <c r="E11" s="5">
        <v>880</v>
      </c>
      <c r="F11" s="5">
        <v>0</v>
      </c>
      <c r="G11" s="18"/>
    </row>
    <row r="12" spans="1:7" x14ac:dyDescent="0.25">
      <c r="A12" s="16">
        <v>168</v>
      </c>
      <c r="B12" s="14" t="s">
        <v>146</v>
      </c>
      <c r="C12" s="14" t="s">
        <v>147</v>
      </c>
      <c r="D12" s="5">
        <f>682+660</f>
        <v>1342</v>
      </c>
      <c r="E12" s="5">
        <v>1328</v>
      </c>
      <c r="F12" s="5">
        <v>0</v>
      </c>
      <c r="G12" s="18"/>
    </row>
    <row r="13" spans="1:7" x14ac:dyDescent="0.25">
      <c r="A13" s="16">
        <v>169</v>
      </c>
      <c r="B13" s="16" t="s">
        <v>146</v>
      </c>
      <c r="C13" s="16" t="s">
        <v>147</v>
      </c>
      <c r="D13" s="5">
        <f>1817+414</f>
        <v>2231</v>
      </c>
      <c r="E13" s="5">
        <v>2231</v>
      </c>
      <c r="F13" s="5">
        <v>0</v>
      </c>
      <c r="G13" s="18"/>
    </row>
    <row r="14" spans="1:7" x14ac:dyDescent="0.25">
      <c r="A14" s="16">
        <v>170</v>
      </c>
      <c r="B14" s="16" t="s">
        <v>146</v>
      </c>
      <c r="C14" s="16" t="s">
        <v>147</v>
      </c>
      <c r="D14" s="5">
        <f>1416.37+820</f>
        <v>2236.37</v>
      </c>
      <c r="E14" s="5">
        <v>2236.37</v>
      </c>
      <c r="F14" s="5">
        <v>0</v>
      </c>
      <c r="G14" s="18"/>
    </row>
    <row r="15" spans="1:7" x14ac:dyDescent="0.25">
      <c r="A15" s="16">
        <v>171</v>
      </c>
      <c r="B15" s="16" t="s">
        <v>146</v>
      </c>
      <c r="C15" s="16" t="s">
        <v>147</v>
      </c>
      <c r="D15" s="16">
        <f>1939.5+2121.65</f>
        <v>4061.15</v>
      </c>
      <c r="E15" s="16">
        <v>4061.15</v>
      </c>
      <c r="F15" s="16">
        <v>0</v>
      </c>
      <c r="G15" s="4"/>
    </row>
    <row r="16" spans="1:7" x14ac:dyDescent="0.25">
      <c r="A16" s="16">
        <v>172</v>
      </c>
      <c r="B16" s="16" t="s">
        <v>146</v>
      </c>
      <c r="C16" s="16" t="s">
        <v>147</v>
      </c>
      <c r="D16" s="16">
        <f>314.75+385.25</f>
        <v>700</v>
      </c>
      <c r="E16" s="16">
        <v>700</v>
      </c>
      <c r="F16" s="16">
        <v>0</v>
      </c>
      <c r="G16" s="4"/>
    </row>
    <row r="17" spans="1:7" x14ac:dyDescent="0.25">
      <c r="A17" s="16">
        <v>173</v>
      </c>
      <c r="B17" s="16" t="s">
        <v>146</v>
      </c>
      <c r="C17" s="16" t="s">
        <v>147</v>
      </c>
      <c r="D17" s="16">
        <f>300+400</f>
        <v>700</v>
      </c>
      <c r="E17" s="16">
        <v>700</v>
      </c>
      <c r="F17" s="16">
        <v>0</v>
      </c>
      <c r="G17" s="4"/>
    </row>
    <row r="18" spans="1:7" x14ac:dyDescent="0.25">
      <c r="A18" s="16">
        <v>174</v>
      </c>
      <c r="B18" s="16" t="s">
        <v>146</v>
      </c>
      <c r="C18" s="16" t="s">
        <v>147</v>
      </c>
      <c r="D18" s="5">
        <f>299+385.25</f>
        <v>684.25</v>
      </c>
      <c r="E18" s="5">
        <v>684.25</v>
      </c>
      <c r="F18" s="5">
        <v>15.75</v>
      </c>
      <c r="G18" s="4"/>
    </row>
    <row r="19" spans="1:7" s="5" customFormat="1" x14ac:dyDescent="0.25">
      <c r="A19" s="16">
        <v>175</v>
      </c>
      <c r="B19" s="16" t="s">
        <v>146</v>
      </c>
      <c r="C19" s="16" t="s">
        <v>147</v>
      </c>
      <c r="D19" s="10">
        <f>2168+422</f>
        <v>2590</v>
      </c>
      <c r="E19" s="10">
        <v>2590</v>
      </c>
      <c r="F19" s="10">
        <v>0</v>
      </c>
      <c r="G19" s="4"/>
    </row>
    <row r="20" spans="1:7" x14ac:dyDescent="0.25">
      <c r="A20" s="16">
        <v>176</v>
      </c>
      <c r="B20" s="16" t="s">
        <v>146</v>
      </c>
      <c r="C20" s="16" t="s">
        <v>147</v>
      </c>
      <c r="D20" s="16">
        <f>232+230</f>
        <v>462</v>
      </c>
      <c r="E20" s="10">
        <v>462</v>
      </c>
      <c r="F20" s="10">
        <v>0</v>
      </c>
      <c r="G20" s="4"/>
    </row>
    <row r="21" spans="1:7" x14ac:dyDescent="0.25">
      <c r="A21" s="16">
        <v>177</v>
      </c>
      <c r="B21" s="16" t="s">
        <v>146</v>
      </c>
      <c r="C21" s="16" t="s">
        <v>147</v>
      </c>
      <c r="D21" s="16">
        <f>299.98+385.25</f>
        <v>685.23</v>
      </c>
      <c r="E21" s="10">
        <v>685.23</v>
      </c>
      <c r="F21" s="10">
        <v>0</v>
      </c>
      <c r="G21" s="4"/>
    </row>
    <row r="22" spans="1:7" x14ac:dyDescent="0.25">
      <c r="A22" s="16">
        <v>178</v>
      </c>
      <c r="B22" s="16" t="s">
        <v>146</v>
      </c>
      <c r="C22" s="16" t="s">
        <v>147</v>
      </c>
      <c r="D22" s="16">
        <f>632.2+374</f>
        <v>1006.2</v>
      </c>
      <c r="E22" s="10">
        <v>1006.2</v>
      </c>
      <c r="F22" s="10">
        <v>0</v>
      </c>
      <c r="G22" s="4"/>
    </row>
    <row r="23" spans="1:7" x14ac:dyDescent="0.25">
      <c r="A23" s="16">
        <v>179</v>
      </c>
      <c r="B23" s="16" t="s">
        <v>146</v>
      </c>
      <c r="C23" s="16" t="s">
        <v>147</v>
      </c>
      <c r="D23" s="16">
        <f>2770.48+1442</f>
        <v>4212.4799999999996</v>
      </c>
      <c r="E23" s="10">
        <v>4212.4799999999996</v>
      </c>
      <c r="F23" s="10">
        <v>0</v>
      </c>
      <c r="G23" s="4"/>
    </row>
    <row r="24" spans="1:7" x14ac:dyDescent="0.25">
      <c r="A24" s="16">
        <v>180</v>
      </c>
      <c r="B24" s="16" t="s">
        <v>241</v>
      </c>
      <c r="C24" s="16" t="s">
        <v>147</v>
      </c>
      <c r="D24" s="16">
        <f>2341.18+512</f>
        <v>2853.18</v>
      </c>
      <c r="E24" s="10">
        <v>2853.18</v>
      </c>
      <c r="F24" s="10">
        <v>3888.82</v>
      </c>
      <c r="G24" s="4"/>
    </row>
    <row r="25" spans="1:7" x14ac:dyDescent="0.25">
      <c r="A25" s="16">
        <v>181</v>
      </c>
      <c r="B25" s="5" t="s">
        <v>152</v>
      </c>
      <c r="C25" s="5" t="s">
        <v>153</v>
      </c>
      <c r="D25" s="5">
        <v>3736</v>
      </c>
      <c r="E25" s="5">
        <v>3736</v>
      </c>
      <c r="F25" s="10">
        <v>0</v>
      </c>
      <c r="G25" s="4"/>
    </row>
    <row r="26" spans="1:7" x14ac:dyDescent="0.25">
      <c r="A26" s="16">
        <v>182</v>
      </c>
      <c r="B26" s="5" t="s">
        <v>152</v>
      </c>
      <c r="C26" s="5" t="s">
        <v>153</v>
      </c>
      <c r="D26" s="5">
        <v>792</v>
      </c>
      <c r="E26" s="5">
        <v>792</v>
      </c>
      <c r="F26" s="10"/>
      <c r="G26" s="4"/>
    </row>
    <row r="27" spans="1:7" s="5" customFormat="1" x14ac:dyDescent="0.25">
      <c r="A27" s="5">
        <v>183</v>
      </c>
      <c r="B27" s="5" t="s">
        <v>158</v>
      </c>
      <c r="C27" s="5" t="s">
        <v>157</v>
      </c>
      <c r="D27" s="5">
        <f>406+813</f>
        <v>1219</v>
      </c>
      <c r="E27" s="5">
        <v>1219</v>
      </c>
      <c r="F27" s="5">
        <v>0</v>
      </c>
      <c r="G27" s="18"/>
    </row>
    <row r="28" spans="1:7" x14ac:dyDescent="0.25">
      <c r="A28" s="16">
        <v>184</v>
      </c>
      <c r="B28" s="16" t="s">
        <v>152</v>
      </c>
      <c r="C28" s="16" t="s">
        <v>153</v>
      </c>
      <c r="D28" s="16">
        <v>165</v>
      </c>
      <c r="E28" s="10">
        <v>165</v>
      </c>
      <c r="F28" s="10">
        <v>0</v>
      </c>
      <c r="G28" s="4"/>
    </row>
    <row r="29" spans="1:7" x14ac:dyDescent="0.25">
      <c r="A29" s="16">
        <v>185</v>
      </c>
      <c r="B29" s="16" t="s">
        <v>152</v>
      </c>
      <c r="C29" s="16" t="s">
        <v>153</v>
      </c>
      <c r="D29" s="16">
        <v>300</v>
      </c>
      <c r="E29" s="10">
        <v>300</v>
      </c>
      <c r="F29" s="10">
        <v>0</v>
      </c>
      <c r="G29" s="4"/>
    </row>
    <row r="30" spans="1:7" x14ac:dyDescent="0.25">
      <c r="A30" s="16">
        <v>186</v>
      </c>
      <c r="B30" s="16" t="s">
        <v>241</v>
      </c>
      <c r="C30" s="16" t="s">
        <v>147</v>
      </c>
      <c r="D30" s="16">
        <f>470+300</f>
        <v>770</v>
      </c>
      <c r="E30" s="10">
        <v>770</v>
      </c>
      <c r="F30" s="10">
        <v>0</v>
      </c>
      <c r="G30" s="4"/>
    </row>
    <row r="31" spans="1:7" x14ac:dyDescent="0.25">
      <c r="A31" s="16">
        <v>187</v>
      </c>
      <c r="B31" s="16" t="s">
        <v>158</v>
      </c>
      <c r="C31" s="16" t="s">
        <v>157</v>
      </c>
      <c r="D31" s="16">
        <v>1034</v>
      </c>
      <c r="E31" s="10">
        <v>1034</v>
      </c>
      <c r="F31" s="10">
        <v>0</v>
      </c>
      <c r="G31" s="4"/>
    </row>
    <row r="32" spans="1:7" x14ac:dyDescent="0.25">
      <c r="A32" s="16">
        <v>188</v>
      </c>
      <c r="B32" s="16" t="s">
        <v>158</v>
      </c>
      <c r="C32" s="16" t="s">
        <v>157</v>
      </c>
      <c r="D32" s="16">
        <v>312</v>
      </c>
      <c r="E32" s="10">
        <v>312</v>
      </c>
      <c r="F32" s="10">
        <v>0</v>
      </c>
      <c r="G32" s="4"/>
    </row>
    <row r="33" spans="1:7" x14ac:dyDescent="0.25">
      <c r="A33" s="16">
        <v>189</v>
      </c>
      <c r="B33" s="16" t="s">
        <v>258</v>
      </c>
      <c r="C33" s="16" t="s">
        <v>119</v>
      </c>
      <c r="D33" s="16">
        <v>400</v>
      </c>
      <c r="E33" s="10">
        <v>400</v>
      </c>
      <c r="F33" s="10">
        <v>0</v>
      </c>
      <c r="G33" s="4"/>
    </row>
    <row r="34" spans="1:7" x14ac:dyDescent="0.25">
      <c r="A34" s="16">
        <v>190</v>
      </c>
      <c r="B34" s="16" t="s">
        <v>258</v>
      </c>
      <c r="C34" s="16" t="s">
        <v>119</v>
      </c>
      <c r="D34" s="16">
        <v>303</v>
      </c>
      <c r="E34" s="10">
        <v>303</v>
      </c>
      <c r="F34" s="10">
        <v>0</v>
      </c>
      <c r="G34" s="4"/>
    </row>
    <row r="35" spans="1:7" x14ac:dyDescent="0.25">
      <c r="A35" s="16">
        <v>191</v>
      </c>
      <c r="B35" s="16" t="s">
        <v>258</v>
      </c>
      <c r="C35" s="16" t="s">
        <v>119</v>
      </c>
      <c r="D35" s="16">
        <v>1450</v>
      </c>
      <c r="E35" s="10">
        <v>1450</v>
      </c>
      <c r="F35" s="10">
        <v>0</v>
      </c>
      <c r="G35" s="4"/>
    </row>
    <row r="36" spans="1:7" x14ac:dyDescent="0.25">
      <c r="A36" s="16">
        <v>192</v>
      </c>
      <c r="B36" s="16" t="s">
        <v>258</v>
      </c>
      <c r="C36" s="16" t="s">
        <v>119</v>
      </c>
      <c r="D36" s="16">
        <v>7000</v>
      </c>
      <c r="E36" s="10">
        <v>7000</v>
      </c>
      <c r="F36" s="10">
        <v>0</v>
      </c>
      <c r="G36" s="4"/>
    </row>
    <row r="37" spans="1:7" x14ac:dyDescent="0.25">
      <c r="A37" s="16">
        <v>193</v>
      </c>
      <c r="B37" s="16" t="s">
        <v>158</v>
      </c>
      <c r="C37" s="16" t="s">
        <v>157</v>
      </c>
      <c r="D37" s="16">
        <v>12879.45</v>
      </c>
      <c r="E37" s="10">
        <v>12879.45</v>
      </c>
      <c r="F37" s="10">
        <v>0</v>
      </c>
      <c r="G37" s="4"/>
    </row>
    <row r="38" spans="1:7" x14ac:dyDescent="0.25">
      <c r="A38" s="16">
        <v>194</v>
      </c>
      <c r="B38" s="16" t="s">
        <v>266</v>
      </c>
      <c r="C38" s="16" t="s">
        <v>157</v>
      </c>
      <c r="D38" s="16">
        <v>13223</v>
      </c>
      <c r="E38" s="10">
        <v>13223</v>
      </c>
      <c r="F38" s="10">
        <v>0</v>
      </c>
      <c r="G38" s="4"/>
    </row>
    <row r="39" spans="1:7" x14ac:dyDescent="0.25">
      <c r="A39" s="16">
        <v>195</v>
      </c>
      <c r="B39" s="16" t="s">
        <v>266</v>
      </c>
      <c r="C39" s="16" t="s">
        <v>157</v>
      </c>
      <c r="D39">
        <v>2950</v>
      </c>
      <c r="E39" s="10">
        <v>2950</v>
      </c>
      <c r="F39" s="10">
        <v>0</v>
      </c>
      <c r="G39" s="4"/>
    </row>
    <row r="40" spans="1:7" x14ac:dyDescent="0.25">
      <c r="A40" s="16">
        <v>196</v>
      </c>
      <c r="B40" s="16" t="s">
        <v>266</v>
      </c>
      <c r="C40" s="16" t="s">
        <v>157</v>
      </c>
      <c r="D40">
        <v>4357</v>
      </c>
      <c r="E40" s="10">
        <v>4357</v>
      </c>
      <c r="F40" s="10">
        <v>0</v>
      </c>
      <c r="G40" s="4"/>
    </row>
    <row r="41" spans="1:7" s="5" customFormat="1" x14ac:dyDescent="0.25">
      <c r="A41" s="5">
        <v>197</v>
      </c>
      <c r="B41" s="5" t="s">
        <v>241</v>
      </c>
      <c r="C41" s="5" t="s">
        <v>147</v>
      </c>
      <c r="D41" s="5">
        <f>385+268</f>
        <v>653</v>
      </c>
      <c r="E41" s="5">
        <v>653</v>
      </c>
      <c r="F41" s="5">
        <v>0</v>
      </c>
      <c r="G41" s="18"/>
    </row>
    <row r="42" spans="1:7" x14ac:dyDescent="0.25">
      <c r="A42" s="16">
        <v>198</v>
      </c>
      <c r="B42" s="16" t="s">
        <v>241</v>
      </c>
      <c r="C42" s="16" t="s">
        <v>147</v>
      </c>
      <c r="D42" s="16">
        <f>256+520</f>
        <v>776</v>
      </c>
      <c r="E42" s="10">
        <v>776</v>
      </c>
      <c r="F42" s="10">
        <v>0</v>
      </c>
      <c r="G42" s="4"/>
    </row>
    <row r="43" spans="1:7" x14ac:dyDescent="0.25">
      <c r="A43" s="16">
        <v>199</v>
      </c>
      <c r="B43" s="16" t="s">
        <v>152</v>
      </c>
      <c r="C43" s="16" t="s">
        <v>153</v>
      </c>
      <c r="D43">
        <v>400</v>
      </c>
      <c r="E43" s="10">
        <v>400</v>
      </c>
      <c r="F43" s="10">
        <v>0</v>
      </c>
      <c r="G43" s="4"/>
    </row>
    <row r="44" spans="1:7" x14ac:dyDescent="0.25">
      <c r="A44" s="16">
        <v>200</v>
      </c>
      <c r="B44" s="16" t="s">
        <v>241</v>
      </c>
      <c r="C44" s="16" t="s">
        <v>147</v>
      </c>
      <c r="D44" s="16">
        <f>418+2059</f>
        <v>2477</v>
      </c>
      <c r="E44" s="10">
        <v>2477</v>
      </c>
      <c r="F44" s="10">
        <v>0</v>
      </c>
      <c r="G44" s="4"/>
    </row>
    <row r="45" spans="1:7" x14ac:dyDescent="0.25">
      <c r="A45" s="16">
        <v>201</v>
      </c>
      <c r="B45" s="16" t="s">
        <v>158</v>
      </c>
      <c r="C45" s="16" t="s">
        <v>157</v>
      </c>
      <c r="D45" s="16">
        <v>14485</v>
      </c>
      <c r="E45" s="10">
        <v>14485</v>
      </c>
      <c r="F45" s="10">
        <v>0</v>
      </c>
      <c r="G45" s="17" t="s">
        <v>277</v>
      </c>
    </row>
    <row r="46" spans="1:7" x14ac:dyDescent="0.25">
      <c r="A46" s="14"/>
      <c r="B46" s="12"/>
      <c r="C46" s="12"/>
      <c r="E46" s="10"/>
      <c r="F46" s="10"/>
    </row>
    <row r="47" spans="1:7" x14ac:dyDescent="0.25">
      <c r="A47" s="14"/>
      <c r="B47" s="12"/>
      <c r="C47" s="12"/>
      <c r="E47" s="10"/>
      <c r="F47" s="10"/>
    </row>
    <row r="48" spans="1:7" x14ac:dyDescent="0.25">
      <c r="A48" s="14"/>
      <c r="B48" s="12"/>
      <c r="C48" s="12"/>
      <c r="E48" s="10"/>
      <c r="F48" s="10"/>
    </row>
    <row r="49" spans="1:6" x14ac:dyDescent="0.25">
      <c r="A49" s="14"/>
      <c r="B49" s="12"/>
      <c r="C49" s="12"/>
      <c r="E49" s="10"/>
      <c r="F49" s="10"/>
    </row>
    <row r="50" spans="1:6" x14ac:dyDescent="0.25">
      <c r="A50" s="14"/>
      <c r="B50" s="12"/>
      <c r="C50" s="12"/>
      <c r="E50" s="10"/>
      <c r="F50" s="10"/>
    </row>
    <row r="51" spans="1:6" x14ac:dyDescent="0.25">
      <c r="A51" s="14"/>
      <c r="B51" s="12"/>
      <c r="C51" s="12"/>
      <c r="E51" s="10"/>
      <c r="F51" s="10"/>
    </row>
    <row r="52" spans="1:6" x14ac:dyDescent="0.25">
      <c r="A52" s="14"/>
      <c r="B52" s="12"/>
      <c r="C52" s="12"/>
      <c r="E52" s="10"/>
      <c r="F52" s="10"/>
    </row>
    <row r="53" spans="1:6" x14ac:dyDescent="0.25">
      <c r="A53" s="14"/>
      <c r="B53" s="12"/>
      <c r="C53" s="12"/>
      <c r="E53" s="10"/>
      <c r="F53" s="10"/>
    </row>
    <row r="54" spans="1:6" x14ac:dyDescent="0.25">
      <c r="A54" s="14"/>
      <c r="B54" s="12"/>
      <c r="C54" s="12"/>
      <c r="E54" s="10"/>
      <c r="F54" s="10"/>
    </row>
    <row r="55" spans="1:6" x14ac:dyDescent="0.25">
      <c r="A55" s="14"/>
      <c r="B55" s="12"/>
      <c r="C55" s="12"/>
      <c r="E55" s="10"/>
      <c r="F55" s="10"/>
    </row>
    <row r="56" spans="1:6" x14ac:dyDescent="0.25">
      <c r="A56" s="14"/>
      <c r="B56" s="12"/>
      <c r="C56" s="12"/>
      <c r="E56" s="10"/>
      <c r="F56" s="10"/>
    </row>
    <row r="57" spans="1:6" x14ac:dyDescent="0.25">
      <c r="A57" s="14"/>
      <c r="B57" s="12"/>
      <c r="C57" s="12"/>
      <c r="E57" s="10"/>
      <c r="F57" s="10"/>
    </row>
    <row r="58" spans="1:6" x14ac:dyDescent="0.25">
      <c r="A58" s="14"/>
      <c r="B58" s="12"/>
      <c r="C58" s="12"/>
      <c r="E58" s="10"/>
      <c r="F58" s="10"/>
    </row>
    <row r="59" spans="1:6" x14ac:dyDescent="0.25">
      <c r="A59" s="14"/>
      <c r="B59" s="12"/>
      <c r="C59" s="12"/>
      <c r="E59" s="10"/>
      <c r="F59" s="10"/>
    </row>
    <row r="60" spans="1:6" x14ac:dyDescent="0.25">
      <c r="A60" s="14"/>
      <c r="B60" s="12"/>
      <c r="C60" s="12"/>
      <c r="E60" s="10"/>
      <c r="F60" s="10"/>
    </row>
    <row r="61" spans="1:6" x14ac:dyDescent="0.25">
      <c r="A61" s="14"/>
      <c r="B61" s="12"/>
      <c r="C61" s="12"/>
      <c r="E61" s="10"/>
      <c r="F61" s="10"/>
    </row>
    <row r="62" spans="1:6" x14ac:dyDescent="0.25">
      <c r="A62" s="14"/>
      <c r="B62" s="12"/>
      <c r="C62" s="12"/>
      <c r="E62" s="10"/>
      <c r="F62" s="10"/>
    </row>
    <row r="63" spans="1:6" x14ac:dyDescent="0.25">
      <c r="A63" s="14"/>
      <c r="B63" s="12"/>
      <c r="C63" s="12"/>
      <c r="E63" s="10"/>
      <c r="F63" s="10"/>
    </row>
    <row r="64" spans="1:6" x14ac:dyDescent="0.25">
      <c r="A64" s="14"/>
      <c r="B64" s="12"/>
      <c r="C64" s="12"/>
      <c r="E64" s="10"/>
      <c r="F64" s="10"/>
    </row>
    <row r="65" spans="1:6" x14ac:dyDescent="0.25">
      <c r="A65" s="14"/>
      <c r="B65" s="12"/>
      <c r="C65" s="12"/>
      <c r="E65" s="10"/>
      <c r="F65" s="10"/>
    </row>
    <row r="66" spans="1:6" x14ac:dyDescent="0.25">
      <c r="A66" s="14"/>
      <c r="B66" s="12"/>
      <c r="C66" s="12"/>
      <c r="E66" s="10"/>
      <c r="F66" s="10"/>
    </row>
    <row r="67" spans="1:6" x14ac:dyDescent="0.25">
      <c r="A67" s="12"/>
    </row>
    <row r="68" spans="1:6" x14ac:dyDescent="0.25">
      <c r="A68" s="12"/>
    </row>
    <row r="69" spans="1:6" x14ac:dyDescent="0.25">
      <c r="A69" s="12"/>
    </row>
    <row r="70" spans="1:6" x14ac:dyDescent="0.25">
      <c r="A70" s="12"/>
    </row>
    <row r="71" spans="1:6" x14ac:dyDescent="0.25">
      <c r="A71" s="12"/>
    </row>
    <row r="72" spans="1:6" x14ac:dyDescent="0.25">
      <c r="A72" s="12"/>
    </row>
    <row r="73" spans="1:6" x14ac:dyDescent="0.25">
      <c r="A7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topLeftCell="A12" workbookViewId="0">
      <selection activeCell="B44" sqref="B44"/>
    </sheetView>
  </sheetViews>
  <sheetFormatPr baseColWidth="10" defaultColWidth="9.140625" defaultRowHeight="15" x14ac:dyDescent="0.25"/>
  <cols>
    <col min="1" max="1" width="4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160</v>
      </c>
      <c r="B4" s="7" t="s">
        <v>280</v>
      </c>
    </row>
    <row r="5" spans="1:2" x14ac:dyDescent="0.25">
      <c r="A5">
        <v>161</v>
      </c>
      <c r="B5" s="7" t="s">
        <v>281</v>
      </c>
    </row>
    <row r="6" spans="1:2" x14ac:dyDescent="0.25">
      <c r="A6">
        <v>162</v>
      </c>
      <c r="B6" s="7" t="s">
        <v>282</v>
      </c>
    </row>
    <row r="7" spans="1:2" x14ac:dyDescent="0.25">
      <c r="A7" s="14">
        <v>163</v>
      </c>
      <c r="B7" s="7" t="s">
        <v>283</v>
      </c>
    </row>
    <row r="8" spans="1:2" x14ac:dyDescent="0.25">
      <c r="A8" s="14">
        <v>164</v>
      </c>
      <c r="B8" s="7" t="s">
        <v>284</v>
      </c>
    </row>
    <row r="9" spans="1:2" x14ac:dyDescent="0.25">
      <c r="A9" s="14">
        <v>165</v>
      </c>
      <c r="B9" s="7" t="s">
        <v>285</v>
      </c>
    </row>
    <row r="10" spans="1:2" x14ac:dyDescent="0.25">
      <c r="A10" s="14">
        <v>166</v>
      </c>
      <c r="B10" s="7" t="s">
        <v>286</v>
      </c>
    </row>
    <row r="11" spans="1:2" x14ac:dyDescent="0.25">
      <c r="A11" s="14">
        <v>167</v>
      </c>
      <c r="B11" s="7" t="s">
        <v>287</v>
      </c>
    </row>
    <row r="12" spans="1:2" x14ac:dyDescent="0.25">
      <c r="A12" s="14">
        <v>168</v>
      </c>
      <c r="B12" s="7" t="s">
        <v>288</v>
      </c>
    </row>
    <row r="13" spans="1:2" x14ac:dyDescent="0.25">
      <c r="A13" s="14">
        <v>169</v>
      </c>
      <c r="B13" s="7" t="s">
        <v>289</v>
      </c>
    </row>
    <row r="14" spans="1:2" x14ac:dyDescent="0.25">
      <c r="A14" s="14">
        <v>170</v>
      </c>
      <c r="B14" s="7" t="s">
        <v>290</v>
      </c>
    </row>
    <row r="15" spans="1:2" x14ac:dyDescent="0.25">
      <c r="A15" s="14">
        <v>171</v>
      </c>
      <c r="B15" s="7" t="s">
        <v>291</v>
      </c>
    </row>
    <row r="16" spans="1:2" x14ac:dyDescent="0.25">
      <c r="A16" s="14">
        <v>172</v>
      </c>
      <c r="B16" s="7" t="s">
        <v>292</v>
      </c>
    </row>
    <row r="17" spans="1:2" s="5" customFormat="1" x14ac:dyDescent="0.25">
      <c r="A17" s="14">
        <v>173</v>
      </c>
      <c r="B17" s="8" t="s">
        <v>293</v>
      </c>
    </row>
    <row r="18" spans="1:2" s="5" customFormat="1" x14ac:dyDescent="0.25">
      <c r="A18" s="14">
        <v>174</v>
      </c>
      <c r="B18" s="8" t="s">
        <v>294</v>
      </c>
    </row>
    <row r="19" spans="1:2" x14ac:dyDescent="0.25">
      <c r="A19" s="14">
        <v>175</v>
      </c>
      <c r="B19" s="7" t="s">
        <v>295</v>
      </c>
    </row>
    <row r="20" spans="1:2" x14ac:dyDescent="0.25">
      <c r="A20" s="14">
        <v>176</v>
      </c>
      <c r="B20" s="7" t="s">
        <v>296</v>
      </c>
    </row>
    <row r="21" spans="1:2" x14ac:dyDescent="0.25">
      <c r="A21" s="14">
        <v>177</v>
      </c>
      <c r="B21" s="7" t="s">
        <v>297</v>
      </c>
    </row>
    <row r="22" spans="1:2" x14ac:dyDescent="0.25">
      <c r="A22" s="14">
        <v>178</v>
      </c>
      <c r="B22" s="7" t="s">
        <v>298</v>
      </c>
    </row>
    <row r="23" spans="1:2" s="5" customFormat="1" x14ac:dyDescent="0.25">
      <c r="A23" s="14">
        <v>179</v>
      </c>
      <c r="B23" s="8" t="s">
        <v>299</v>
      </c>
    </row>
    <row r="24" spans="1:2" x14ac:dyDescent="0.25">
      <c r="A24" s="14">
        <v>180</v>
      </c>
      <c r="B24" s="7" t="s">
        <v>300</v>
      </c>
    </row>
    <row r="25" spans="1:2" x14ac:dyDescent="0.25">
      <c r="A25" s="14">
        <v>181</v>
      </c>
      <c r="B25" s="7" t="s">
        <v>301</v>
      </c>
    </row>
    <row r="26" spans="1:2" x14ac:dyDescent="0.25">
      <c r="A26" s="14">
        <v>182</v>
      </c>
      <c r="B26" s="7" t="s">
        <v>302</v>
      </c>
    </row>
    <row r="27" spans="1:2" x14ac:dyDescent="0.25">
      <c r="A27" s="14">
        <v>183</v>
      </c>
      <c r="B27" s="7" t="s">
        <v>320</v>
      </c>
    </row>
    <row r="28" spans="1:2" x14ac:dyDescent="0.25">
      <c r="A28" s="14">
        <v>184</v>
      </c>
      <c r="B28" s="7" t="s">
        <v>303</v>
      </c>
    </row>
    <row r="29" spans="1:2" x14ac:dyDescent="0.25">
      <c r="A29" s="14">
        <v>185</v>
      </c>
      <c r="B29" s="7" t="s">
        <v>304</v>
      </c>
    </row>
    <row r="30" spans="1:2" x14ac:dyDescent="0.25">
      <c r="A30" s="14">
        <v>186</v>
      </c>
      <c r="B30" s="7" t="s">
        <v>305</v>
      </c>
    </row>
    <row r="31" spans="1:2" x14ac:dyDescent="0.25">
      <c r="A31" s="14">
        <v>187</v>
      </c>
      <c r="B31" s="7" t="s">
        <v>306</v>
      </c>
    </row>
    <row r="32" spans="1:2" x14ac:dyDescent="0.25">
      <c r="A32" s="14">
        <v>188</v>
      </c>
      <c r="B32" s="7" t="s">
        <v>307</v>
      </c>
    </row>
    <row r="33" spans="1:2" x14ac:dyDescent="0.25">
      <c r="A33" s="14">
        <v>189</v>
      </c>
      <c r="B33" s="7" t="s">
        <v>308</v>
      </c>
    </row>
    <row r="34" spans="1:2" x14ac:dyDescent="0.25">
      <c r="A34" s="14">
        <v>190</v>
      </c>
      <c r="B34" s="7" t="s">
        <v>309</v>
      </c>
    </row>
    <row r="35" spans="1:2" x14ac:dyDescent="0.25">
      <c r="A35" s="14">
        <v>191</v>
      </c>
      <c r="B35" s="7" t="s">
        <v>310</v>
      </c>
    </row>
    <row r="36" spans="1:2" x14ac:dyDescent="0.25">
      <c r="A36" s="14">
        <v>192</v>
      </c>
      <c r="B36" s="7" t="s">
        <v>311</v>
      </c>
    </row>
    <row r="37" spans="1:2" x14ac:dyDescent="0.25">
      <c r="A37" s="14">
        <v>193</v>
      </c>
      <c r="B37" s="7" t="s">
        <v>312</v>
      </c>
    </row>
    <row r="38" spans="1:2" x14ac:dyDescent="0.25">
      <c r="A38" s="14">
        <v>194</v>
      </c>
      <c r="B38" s="7" t="s">
        <v>313</v>
      </c>
    </row>
    <row r="39" spans="1:2" s="5" customFormat="1" x14ac:dyDescent="0.25">
      <c r="A39" s="14">
        <v>195</v>
      </c>
      <c r="B39" s="8" t="s">
        <v>314</v>
      </c>
    </row>
    <row r="40" spans="1:2" x14ac:dyDescent="0.25">
      <c r="A40" s="14">
        <v>196</v>
      </c>
      <c r="B40" s="7" t="s">
        <v>315</v>
      </c>
    </row>
    <row r="41" spans="1:2" x14ac:dyDescent="0.25">
      <c r="A41" s="14">
        <v>197</v>
      </c>
      <c r="B41" s="7" t="s">
        <v>316</v>
      </c>
    </row>
    <row r="42" spans="1:2" x14ac:dyDescent="0.25">
      <c r="A42" s="14">
        <v>198</v>
      </c>
      <c r="B42" s="7" t="s">
        <v>317</v>
      </c>
    </row>
    <row r="43" spans="1:2" x14ac:dyDescent="0.25">
      <c r="A43" s="14">
        <v>199</v>
      </c>
      <c r="B43" s="7" t="s">
        <v>363</v>
      </c>
    </row>
    <row r="44" spans="1:2" x14ac:dyDescent="0.25">
      <c r="A44" s="14">
        <v>200</v>
      </c>
      <c r="B44" s="7" t="s">
        <v>318</v>
      </c>
    </row>
    <row r="45" spans="1:2" x14ac:dyDescent="0.25">
      <c r="A45" s="14">
        <v>201</v>
      </c>
      <c r="B45" s="7" t="s">
        <v>319</v>
      </c>
    </row>
    <row r="46" spans="1:2" x14ac:dyDescent="0.25">
      <c r="A46" s="14"/>
      <c r="B46" s="7"/>
    </row>
    <row r="47" spans="1:2" x14ac:dyDescent="0.25">
      <c r="A47" s="14"/>
      <c r="B47" s="7"/>
    </row>
    <row r="48" spans="1:2" x14ac:dyDescent="0.25">
      <c r="A48" s="14"/>
      <c r="B48" s="7"/>
    </row>
    <row r="49" spans="1:2" x14ac:dyDescent="0.25">
      <c r="A49" s="14"/>
      <c r="B49" s="7"/>
    </row>
    <row r="50" spans="1:2" x14ac:dyDescent="0.25">
      <c r="A50" s="14"/>
      <c r="B50" s="7"/>
    </row>
    <row r="51" spans="1:2" x14ac:dyDescent="0.25">
      <c r="A51" s="14"/>
      <c r="B51" s="7"/>
    </row>
    <row r="52" spans="1:2" x14ac:dyDescent="0.25">
      <c r="A52" s="14"/>
      <c r="B52" s="7"/>
    </row>
    <row r="53" spans="1:2" x14ac:dyDescent="0.25">
      <c r="A53" s="14"/>
      <c r="B53" s="7"/>
    </row>
    <row r="54" spans="1:2" x14ac:dyDescent="0.25">
      <c r="A54" s="14"/>
      <c r="B54" s="7"/>
    </row>
    <row r="55" spans="1:2" x14ac:dyDescent="0.25">
      <c r="A55" s="14"/>
      <c r="B55" s="7"/>
    </row>
    <row r="56" spans="1:2" x14ac:dyDescent="0.25">
      <c r="A56" s="14"/>
      <c r="B56" s="7"/>
    </row>
    <row r="57" spans="1:2" x14ac:dyDescent="0.25">
      <c r="A57" s="14"/>
      <c r="B57" s="7"/>
    </row>
    <row r="58" spans="1:2" x14ac:dyDescent="0.25">
      <c r="A58" s="14"/>
      <c r="B58" s="7"/>
    </row>
    <row r="59" spans="1:2" x14ac:dyDescent="0.25">
      <c r="A59" s="14"/>
      <c r="B59" s="7"/>
    </row>
    <row r="60" spans="1:2" x14ac:dyDescent="0.25">
      <c r="A60" s="14"/>
      <c r="B60" s="7"/>
    </row>
    <row r="61" spans="1:2" x14ac:dyDescent="0.25">
      <c r="A61" s="14"/>
      <c r="B61" s="7"/>
    </row>
    <row r="62" spans="1:2" x14ac:dyDescent="0.25">
      <c r="A62" s="14"/>
      <c r="B62" s="7"/>
    </row>
    <row r="63" spans="1:2" x14ac:dyDescent="0.25">
      <c r="A63" s="14"/>
      <c r="B63" s="7"/>
    </row>
    <row r="64" spans="1:2" x14ac:dyDescent="0.25">
      <c r="A64" s="14"/>
      <c r="B64" s="7"/>
    </row>
    <row r="65" spans="1:2" x14ac:dyDescent="0.25">
      <c r="A65" s="14"/>
      <c r="B65" s="7"/>
    </row>
    <row r="66" spans="1:2" x14ac:dyDescent="0.25">
      <c r="A66" s="14"/>
      <c r="B66" s="7"/>
    </row>
    <row r="67" spans="1:2" x14ac:dyDescent="0.25">
      <c r="A67" s="12"/>
    </row>
    <row r="68" spans="1:2" x14ac:dyDescent="0.25">
      <c r="A68" s="12"/>
    </row>
    <row r="69" spans="1:2" x14ac:dyDescent="0.25">
      <c r="A69" s="12"/>
    </row>
    <row r="70" spans="1:2" x14ac:dyDescent="0.25">
      <c r="A70" s="12"/>
    </row>
    <row r="71" spans="1:2" x14ac:dyDescent="0.25">
      <c r="A71" s="12"/>
    </row>
    <row r="72" spans="1:2" x14ac:dyDescent="0.25">
      <c r="A72" s="12"/>
    </row>
    <row r="73" spans="1:2" x14ac:dyDescent="0.25">
      <c r="A73" s="12"/>
    </row>
    <row r="74" spans="1:2" x14ac:dyDescent="0.25">
      <c r="A74" s="12"/>
    </row>
    <row r="75" spans="1:2" x14ac:dyDescent="0.25">
      <c r="A75" s="12"/>
    </row>
    <row r="76" spans="1:2" x14ac:dyDescent="0.25">
      <c r="A76" s="12"/>
    </row>
    <row r="77" spans="1:2" x14ac:dyDescent="0.25">
      <c r="A77" s="12"/>
    </row>
    <row r="78" spans="1:2" x14ac:dyDescent="0.25">
      <c r="A78" s="12"/>
    </row>
    <row r="79" spans="1:2" x14ac:dyDescent="0.25">
      <c r="A79" s="12"/>
    </row>
    <row r="80" spans="1:2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2018-03-28T23:00:58Z</dcterms:created>
  <dcterms:modified xsi:type="dcterms:W3CDTF">2019-01-11T23:13:28Z</dcterms:modified>
</cp:coreProperties>
</file>