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PLANEACION\Infraestructura y Mantenimiento\"/>
    </mc:Choice>
  </mc:AlternateContent>
  <bookViews>
    <workbookView xWindow="0" yWindow="0" windowWidth="20490" windowHeight="7755"/>
  </bookViews>
  <sheets>
    <sheet name="A. MARCO INSTITUCIONAL " sheetId="2" r:id="rId1"/>
    <sheet name="B. accion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7" i="1" l="1"/>
  <c r="BE18" i="1"/>
  <c r="BE19" i="1"/>
  <c r="BE20" i="1"/>
  <c r="BE21" i="1"/>
  <c r="BE22" i="1"/>
  <c r="BE23" i="1"/>
  <c r="BE24" i="1"/>
  <c r="BE25" i="1"/>
  <c r="BE26" i="1"/>
  <c r="BE27" i="1"/>
  <c r="BE30" i="1"/>
  <c r="BE31" i="1"/>
  <c r="BE32" i="1"/>
  <c r="BE33" i="1"/>
  <c r="BE34" i="1"/>
  <c r="BE35" i="1"/>
  <c r="BE36" i="1"/>
  <c r="BE37" i="1"/>
  <c r="BE38" i="1"/>
  <c r="BE16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AP18" i="1"/>
  <c r="AQ18" i="1"/>
  <c r="AR18" i="1"/>
  <c r="BD18" i="1" s="1"/>
  <c r="AS18" i="1"/>
  <c r="AT18" i="1"/>
  <c r="AU18" i="1"/>
  <c r="AV18" i="1"/>
  <c r="AW18" i="1"/>
  <c r="AX18" i="1"/>
  <c r="AY18" i="1"/>
  <c r="AZ18" i="1"/>
  <c r="BA18" i="1"/>
  <c r="BB18" i="1"/>
  <c r="BC18" i="1"/>
  <c r="AP19" i="1"/>
  <c r="AQ19" i="1"/>
  <c r="AR19" i="1"/>
  <c r="AS19" i="1"/>
  <c r="BD19" i="1" s="1"/>
  <c r="AT19" i="1"/>
  <c r="AU19" i="1"/>
  <c r="AV19" i="1"/>
  <c r="AW19" i="1"/>
  <c r="AX19" i="1"/>
  <c r="AY19" i="1"/>
  <c r="AZ19" i="1"/>
  <c r="BA19" i="1"/>
  <c r="BB19" i="1"/>
  <c r="BC19" i="1"/>
  <c r="AP20" i="1"/>
  <c r="AQ20" i="1"/>
  <c r="AR20" i="1"/>
  <c r="BD20" i="1" s="1"/>
  <c r="AS20" i="1"/>
  <c r="AT20" i="1"/>
  <c r="AU20" i="1"/>
  <c r="AV20" i="1"/>
  <c r="AW20" i="1"/>
  <c r="AX20" i="1"/>
  <c r="AY20" i="1"/>
  <c r="AZ20" i="1"/>
  <c r="BA20" i="1"/>
  <c r="BB20" i="1"/>
  <c r="BC20" i="1"/>
  <c r="AP21" i="1"/>
  <c r="AQ21" i="1"/>
  <c r="AR21" i="1"/>
  <c r="BD21" i="1" s="1"/>
  <c r="AS21" i="1"/>
  <c r="AT21" i="1"/>
  <c r="AU21" i="1"/>
  <c r="AV21" i="1"/>
  <c r="AW21" i="1"/>
  <c r="AX21" i="1"/>
  <c r="AY21" i="1"/>
  <c r="AZ21" i="1"/>
  <c r="BA21" i="1"/>
  <c r="BB21" i="1"/>
  <c r="BC21" i="1"/>
  <c r="AP22" i="1"/>
  <c r="AQ22" i="1"/>
  <c r="AR22" i="1"/>
  <c r="AS22" i="1"/>
  <c r="BD22" i="1" s="1"/>
  <c r="AT22" i="1"/>
  <c r="AU22" i="1"/>
  <c r="AV22" i="1"/>
  <c r="AW22" i="1"/>
  <c r="AX22" i="1"/>
  <c r="AY22" i="1"/>
  <c r="AZ22" i="1"/>
  <c r="BA22" i="1"/>
  <c r="BB22" i="1"/>
  <c r="BC22" i="1"/>
  <c r="AP23" i="1"/>
  <c r="AQ23" i="1"/>
  <c r="AR23" i="1"/>
  <c r="BD23" i="1" s="1"/>
  <c r="AS23" i="1"/>
  <c r="AT23" i="1"/>
  <c r="AU23" i="1"/>
  <c r="AV23" i="1"/>
  <c r="AW23" i="1"/>
  <c r="AX23" i="1"/>
  <c r="AY23" i="1"/>
  <c r="AZ23" i="1"/>
  <c r="BA23" i="1"/>
  <c r="BB23" i="1"/>
  <c r="BC23" i="1"/>
  <c r="AP24" i="1"/>
  <c r="AQ24" i="1"/>
  <c r="AR24" i="1"/>
  <c r="AS24" i="1"/>
  <c r="AT24" i="1"/>
  <c r="AU24" i="1"/>
  <c r="BD24" i="1" s="1"/>
  <c r="AV24" i="1"/>
  <c r="AW24" i="1"/>
  <c r="AX24" i="1"/>
  <c r="AY24" i="1"/>
  <c r="AZ24" i="1"/>
  <c r="BA24" i="1"/>
  <c r="BB24" i="1"/>
  <c r="BC24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AP26" i="1"/>
  <c r="AQ26" i="1"/>
  <c r="AR26" i="1"/>
  <c r="BD26" i="1" s="1"/>
  <c r="AS26" i="1"/>
  <c r="AT26" i="1"/>
  <c r="AU26" i="1"/>
  <c r="AV26" i="1"/>
  <c r="AW26" i="1"/>
  <c r="AX26" i="1"/>
  <c r="AY26" i="1"/>
  <c r="AZ26" i="1"/>
  <c r="BA26" i="1"/>
  <c r="BB26" i="1"/>
  <c r="BC26" i="1"/>
  <c r="AP27" i="1"/>
  <c r="AQ27" i="1"/>
  <c r="AR27" i="1"/>
  <c r="AS27" i="1"/>
  <c r="BD27" i="1" s="1"/>
  <c r="AT27" i="1"/>
  <c r="AU27" i="1"/>
  <c r="AV27" i="1"/>
  <c r="AW27" i="1"/>
  <c r="AX27" i="1"/>
  <c r="AY27" i="1"/>
  <c r="AZ27" i="1"/>
  <c r="BA27" i="1"/>
  <c r="BB27" i="1"/>
  <c r="BC27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P29" i="1"/>
  <c r="AQ29" i="1"/>
  <c r="AR29" i="1"/>
  <c r="BD29" i="1" s="1"/>
  <c r="AS29" i="1"/>
  <c r="AT29" i="1"/>
  <c r="AU29" i="1"/>
  <c r="AV29" i="1"/>
  <c r="AW29" i="1"/>
  <c r="AX29" i="1"/>
  <c r="AY29" i="1"/>
  <c r="AZ29" i="1"/>
  <c r="BA29" i="1"/>
  <c r="BB29" i="1"/>
  <c r="BC29" i="1"/>
  <c r="AP30" i="1"/>
  <c r="AQ30" i="1"/>
  <c r="AR30" i="1"/>
  <c r="AS30" i="1"/>
  <c r="BD30" i="1" s="1"/>
  <c r="AT30" i="1"/>
  <c r="AU30" i="1"/>
  <c r="AV30" i="1"/>
  <c r="AW30" i="1"/>
  <c r="AX30" i="1"/>
  <c r="AY30" i="1"/>
  <c r="AZ30" i="1"/>
  <c r="BA30" i="1"/>
  <c r="BB30" i="1"/>
  <c r="BC30" i="1"/>
  <c r="AP31" i="1"/>
  <c r="AQ31" i="1"/>
  <c r="AR31" i="1"/>
  <c r="BD31" i="1" s="1"/>
  <c r="AS31" i="1"/>
  <c r="AT31" i="1"/>
  <c r="AU31" i="1"/>
  <c r="AV31" i="1"/>
  <c r="AW31" i="1"/>
  <c r="AX31" i="1"/>
  <c r="AY31" i="1"/>
  <c r="AZ31" i="1"/>
  <c r="BA31" i="1"/>
  <c r="BB31" i="1"/>
  <c r="BC31" i="1"/>
  <c r="AP32" i="1"/>
  <c r="AQ32" i="1"/>
  <c r="AR32" i="1"/>
  <c r="AS32" i="1"/>
  <c r="AT32" i="1"/>
  <c r="AU32" i="1"/>
  <c r="BD32" i="1" s="1"/>
  <c r="AV32" i="1"/>
  <c r="AW32" i="1"/>
  <c r="AX32" i="1"/>
  <c r="AY32" i="1"/>
  <c r="AZ32" i="1"/>
  <c r="BA32" i="1"/>
  <c r="BB32" i="1"/>
  <c r="BC32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P34" i="1"/>
  <c r="AQ34" i="1"/>
  <c r="AR34" i="1"/>
  <c r="BD34" i="1" s="1"/>
  <c r="AS34" i="1"/>
  <c r="AT34" i="1"/>
  <c r="AU34" i="1"/>
  <c r="AV34" i="1"/>
  <c r="AW34" i="1"/>
  <c r="AX34" i="1"/>
  <c r="AY34" i="1"/>
  <c r="AZ34" i="1"/>
  <c r="BA34" i="1"/>
  <c r="BB34" i="1"/>
  <c r="BC34" i="1"/>
  <c r="AP35" i="1"/>
  <c r="AQ35" i="1"/>
  <c r="AR35" i="1"/>
  <c r="AS35" i="1"/>
  <c r="BD35" i="1" s="1"/>
  <c r="AT35" i="1"/>
  <c r="AU35" i="1"/>
  <c r="AV35" i="1"/>
  <c r="AW35" i="1"/>
  <c r="AX35" i="1"/>
  <c r="AY35" i="1"/>
  <c r="AZ35" i="1"/>
  <c r="BA35" i="1"/>
  <c r="BB35" i="1"/>
  <c r="BC35" i="1"/>
  <c r="AP36" i="1"/>
  <c r="AQ36" i="1"/>
  <c r="AR36" i="1"/>
  <c r="BD36" i="1" s="1"/>
  <c r="AS36" i="1"/>
  <c r="AT36" i="1"/>
  <c r="AU36" i="1"/>
  <c r="AV36" i="1"/>
  <c r="AW36" i="1"/>
  <c r="AX36" i="1"/>
  <c r="AY36" i="1"/>
  <c r="AZ36" i="1"/>
  <c r="BA36" i="1"/>
  <c r="BB36" i="1"/>
  <c r="BC36" i="1"/>
  <c r="AP37" i="1"/>
  <c r="AQ37" i="1"/>
  <c r="AR37" i="1"/>
  <c r="BD37" i="1" s="1"/>
  <c r="AS37" i="1"/>
  <c r="AT37" i="1"/>
  <c r="AU37" i="1"/>
  <c r="AV37" i="1"/>
  <c r="AW37" i="1"/>
  <c r="AX37" i="1"/>
  <c r="AY37" i="1"/>
  <c r="AZ37" i="1"/>
  <c r="BA37" i="1"/>
  <c r="BB37" i="1"/>
  <c r="BC37" i="1"/>
  <c r="AP38" i="1"/>
  <c r="AQ38" i="1"/>
  <c r="AR38" i="1"/>
  <c r="AS38" i="1"/>
  <c r="BD38" i="1" s="1"/>
  <c r="AT38" i="1"/>
  <c r="AU38" i="1"/>
  <c r="AV38" i="1"/>
  <c r="AW38" i="1"/>
  <c r="AX38" i="1"/>
  <c r="AY38" i="1"/>
  <c r="AZ38" i="1"/>
  <c r="BA38" i="1"/>
  <c r="BB38" i="1"/>
  <c r="BC38" i="1"/>
  <c r="BC16" i="1"/>
  <c r="BB16" i="1"/>
  <c r="BA16" i="1"/>
  <c r="AZ16" i="1"/>
  <c r="AY16" i="1"/>
  <c r="AX16" i="1"/>
  <c r="AW16" i="1"/>
  <c r="AV16" i="1"/>
  <c r="BD16" i="1" s="1"/>
  <c r="AU16" i="1"/>
  <c r="AT16" i="1"/>
  <c r="AS16" i="1"/>
  <c r="AR16" i="1"/>
  <c r="AQ16" i="1"/>
  <c r="AP16" i="1"/>
  <c r="BD28" i="1" l="1"/>
  <c r="L36" i="1"/>
  <c r="U36" i="1"/>
  <c r="AD36" i="1"/>
  <c r="AF36" i="1"/>
  <c r="AJ36" i="1"/>
  <c r="AI36" i="1" l="1"/>
  <c r="AK36" i="1" s="1"/>
  <c r="L33" i="1" l="1"/>
  <c r="N33" i="1" s="1"/>
  <c r="U33" i="1"/>
  <c r="W33" i="1" s="1"/>
  <c r="AD33" i="1"/>
  <c r="AF33" i="1" s="1"/>
  <c r="AJ33" i="1"/>
  <c r="AI33" i="1" l="1"/>
  <c r="AK33" i="1" s="1"/>
  <c r="AE39" i="1"/>
  <c r="AC39" i="1"/>
  <c r="AB39" i="1"/>
  <c r="AA39" i="1"/>
  <c r="Z39" i="1"/>
  <c r="V39" i="1"/>
  <c r="T39" i="1"/>
  <c r="S39" i="1"/>
  <c r="R39" i="1"/>
  <c r="Q39" i="1"/>
  <c r="M39" i="1"/>
  <c r="K39" i="1"/>
  <c r="J39" i="1"/>
  <c r="I39" i="1"/>
  <c r="H39" i="1"/>
  <c r="AD34" i="1"/>
  <c r="AF34" i="1" s="1"/>
  <c r="AD35" i="1"/>
  <c r="AF35" i="1" s="1"/>
  <c r="AD37" i="1"/>
  <c r="AF37" i="1" s="1"/>
  <c r="AD38" i="1"/>
  <c r="AF38" i="1" s="1"/>
  <c r="U38" i="1"/>
  <c r="U37" i="1"/>
  <c r="L38" i="1"/>
  <c r="L37" i="1"/>
  <c r="AJ34" i="1"/>
  <c r="AJ35" i="1"/>
  <c r="AJ37" i="1"/>
  <c r="AJ38" i="1"/>
  <c r="U35" i="1"/>
  <c r="U34" i="1"/>
  <c r="L35" i="1"/>
  <c r="L34" i="1"/>
  <c r="AI35" i="1" l="1"/>
  <c r="AI34" i="1"/>
  <c r="AI38" i="1"/>
  <c r="AK38" i="1" s="1"/>
  <c r="AK35" i="1"/>
  <c r="AI37" i="1"/>
  <c r="AK37" i="1" s="1"/>
  <c r="AK34" i="1"/>
  <c r="L30" i="1" l="1"/>
  <c r="N30" i="1" s="1"/>
  <c r="U30" i="1"/>
  <c r="W30" i="1" s="1"/>
  <c r="AD30" i="1"/>
  <c r="AF30" i="1" s="1"/>
  <c r="AJ30" i="1"/>
  <c r="L31" i="1"/>
  <c r="N31" i="1" s="1"/>
  <c r="U31" i="1"/>
  <c r="W31" i="1" s="1"/>
  <c r="AD31" i="1"/>
  <c r="AF31" i="1"/>
  <c r="AJ31" i="1"/>
  <c r="AJ32" i="1"/>
  <c r="AD32" i="1"/>
  <c r="AF32" i="1" s="1"/>
  <c r="U32" i="1"/>
  <c r="W32" i="1" s="1"/>
  <c r="L32" i="1"/>
  <c r="N32" i="1" s="1"/>
  <c r="AJ29" i="1"/>
  <c r="AD29" i="1"/>
  <c r="AF29" i="1" s="1"/>
  <c r="U29" i="1"/>
  <c r="L29" i="1"/>
  <c r="N29" i="1" s="1"/>
  <c r="AJ28" i="1"/>
  <c r="AD28" i="1"/>
  <c r="AF28" i="1" s="1"/>
  <c r="U28" i="1"/>
  <c r="W28" i="1" s="1"/>
  <c r="L28" i="1"/>
  <c r="AI30" i="1" l="1"/>
  <c r="AK30" i="1" s="1"/>
  <c r="AI31" i="1"/>
  <c r="AK31" i="1" s="1"/>
  <c r="AI28" i="1"/>
  <c r="AI29" i="1"/>
  <c r="N28" i="1"/>
  <c r="AI32" i="1"/>
  <c r="AK32" i="1" s="1"/>
  <c r="W29" i="1"/>
  <c r="L20" i="1"/>
  <c r="AK29" i="1" l="1"/>
  <c r="BE29" i="1"/>
  <c r="AK28" i="1"/>
  <c r="BE28" i="1"/>
  <c r="L23" i="1"/>
  <c r="N23" i="1"/>
  <c r="U23" i="1"/>
  <c r="W23" i="1"/>
  <c r="AD23" i="1"/>
  <c r="AI23" i="1" s="1"/>
  <c r="AF23" i="1"/>
  <c r="AJ23" i="1"/>
  <c r="AK23" i="1" l="1"/>
  <c r="L18" i="1"/>
  <c r="N18" i="1" s="1"/>
  <c r="U18" i="1"/>
  <c r="W18" i="1" s="1"/>
  <c r="AD18" i="1"/>
  <c r="AF18" i="1" s="1"/>
  <c r="AJ18" i="1"/>
  <c r="AI18" i="1" l="1"/>
  <c r="AK18" i="1" s="1"/>
  <c r="AD22" i="1" l="1"/>
  <c r="AF22" i="1" s="1"/>
  <c r="AD24" i="1"/>
  <c r="AF24" i="1" s="1"/>
  <c r="AD25" i="1"/>
  <c r="AF25" i="1" s="1"/>
  <c r="AD26" i="1"/>
  <c r="AF26" i="1" s="1"/>
  <c r="AD27" i="1"/>
  <c r="AF27" i="1" s="1"/>
  <c r="AJ22" i="1"/>
  <c r="AJ24" i="1"/>
  <c r="AJ25" i="1"/>
  <c r="AJ26" i="1"/>
  <c r="AJ27" i="1"/>
  <c r="U22" i="1"/>
  <c r="W22" i="1" s="1"/>
  <c r="U24" i="1"/>
  <c r="W24" i="1" s="1"/>
  <c r="U25" i="1"/>
  <c r="W25" i="1" s="1"/>
  <c r="U26" i="1"/>
  <c r="W26" i="1" s="1"/>
  <c r="U27" i="1"/>
  <c r="W27" i="1" s="1"/>
  <c r="L26" i="1"/>
  <c r="N26" i="1" s="1"/>
  <c r="L27" i="1"/>
  <c r="N27" i="1" s="1"/>
  <c r="L22" i="1"/>
  <c r="N22" i="1" s="1"/>
  <c r="L24" i="1"/>
  <c r="L25" i="1"/>
  <c r="N25" i="1" s="1"/>
  <c r="AI24" i="1" l="1"/>
  <c r="N24" i="1"/>
  <c r="AI27" i="1"/>
  <c r="AK27" i="1" s="1"/>
  <c r="AI25" i="1"/>
  <c r="AK25" i="1" s="1"/>
  <c r="AI22" i="1"/>
  <c r="AK22" i="1" s="1"/>
  <c r="AI26" i="1"/>
  <c r="AK26" i="1" s="1"/>
  <c r="AK24" i="1"/>
  <c r="L16" i="1"/>
  <c r="L17" i="1"/>
  <c r="L19" i="1"/>
  <c r="N19" i="1" s="1"/>
  <c r="N20" i="1"/>
  <c r="L21" i="1"/>
  <c r="N21" i="1" s="1"/>
  <c r="N17" i="1" l="1"/>
  <c r="N39" i="1" s="1"/>
  <c r="L39" i="1"/>
  <c r="N16" i="1"/>
  <c r="N8" i="1"/>
  <c r="AJ21" i="1"/>
  <c r="AD21" i="1"/>
  <c r="AF21" i="1" s="1"/>
  <c r="U21" i="1"/>
  <c r="W21" i="1" s="1"/>
  <c r="AJ20" i="1"/>
  <c r="AD20" i="1"/>
  <c r="AF20" i="1" s="1"/>
  <c r="U20" i="1"/>
  <c r="W20" i="1" s="1"/>
  <c r="AJ19" i="1"/>
  <c r="AD19" i="1"/>
  <c r="AF19" i="1" s="1"/>
  <c r="U19" i="1"/>
  <c r="W19" i="1" s="1"/>
  <c r="AJ17" i="1"/>
  <c r="AD17" i="1"/>
  <c r="U17" i="1"/>
  <c r="AJ16" i="1"/>
  <c r="AD16" i="1"/>
  <c r="U16" i="1"/>
  <c r="W17" i="1" l="1"/>
  <c r="W39" i="1" s="1"/>
  <c r="U39" i="1"/>
  <c r="AF17" i="1"/>
  <c r="AF39" i="1" s="1"/>
  <c r="AD39" i="1"/>
  <c r="AJ39" i="1"/>
  <c r="AI16" i="1"/>
  <c r="AI20" i="1"/>
  <c r="AK20" i="1" s="1"/>
  <c r="AI21" i="1"/>
  <c r="AK21" i="1" s="1"/>
  <c r="AI17" i="1"/>
  <c r="AI19" i="1"/>
  <c r="AK19" i="1" s="1"/>
  <c r="AF16" i="1"/>
  <c r="W16" i="1"/>
  <c r="AK17" i="1" l="1"/>
  <c r="AI39" i="1"/>
  <c r="I10" i="1" s="1"/>
  <c r="AK16" i="1"/>
  <c r="AK39" i="1" l="1"/>
  <c r="E23" i="2"/>
</calcChain>
</file>

<file path=xl/sharedStrings.xml><?xml version="1.0" encoding="utf-8"?>
<sst xmlns="http://schemas.openxmlformats.org/spreadsheetml/2006/main" count="203" uniqueCount="154">
  <si>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</si>
  <si>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</si>
  <si>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</si>
  <si>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</si>
  <si>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</si>
  <si>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</si>
  <si>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</si>
  <si>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</si>
  <si>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</si>
  <si>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</si>
  <si>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</si>
  <si>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</si>
  <si>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</si>
  <si>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</si>
  <si>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</si>
  <si>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</si>
  <si>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</si>
  <si>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</si>
  <si>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</si>
  <si>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</si>
  <si>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</si>
  <si>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</si>
  <si>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</si>
  <si>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</si>
  <si>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</si>
  <si>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</si>
  <si>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</si>
  <si>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</si>
  <si>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</si>
  <si>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</si>
  <si>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</si>
  <si>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</si>
  <si>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</si>
  <si>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</si>
  <si>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</si>
  <si>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</si>
  <si>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</si>
  <si>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</si>
  <si>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</si>
  <si>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</si>
  <si>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</si>
  <si>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</si>
  <si>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NR</t>
  </si>
  <si>
    <t>Ninguna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</si>
  <si>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</si>
  <si>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</si>
  <si>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</si>
  <si>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</si>
  <si>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</si>
  <si>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</si>
  <si>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</si>
  <si>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</si>
  <si>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</si>
  <si>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</si>
  <si>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</si>
  <si>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</si>
  <si>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</si>
  <si>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</si>
  <si>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</si>
  <si>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</si>
  <si>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</si>
  <si>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</si>
  <si>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</si>
  <si>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</si>
  <si>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</si>
  <si>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</si>
  <si>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</si>
  <si>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</si>
  <si>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</si>
  <si>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</si>
  <si>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</si>
  <si>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</si>
  <si>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</si>
  <si>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</si>
  <si>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C.P Luis Bañuelos Flores</t>
  </si>
  <si>
    <t>Fecha: Septiembre de 2015</t>
  </si>
  <si>
    <t>Rev. 6</t>
  </si>
  <si>
    <t>Director de Planeación</t>
  </si>
  <si>
    <t xml:space="preserve">Nombre de la Secretaria ó Dirección: PLANEACIÓN </t>
  </si>
  <si>
    <t>En la Universidad Politécnica de Tlaxcala formamos profesionales competentes e innovadores, con calidad humana y capacidad para resolver necesidades sociales  mediante la aplicación de su modelo educativo que contribuye al desarrollo tecnológico, económico y sustentable del País.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</si>
  <si>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 tecnológico, en total correspondencia con el desarrollo sustentable de su entorno.</t>
  </si>
  <si>
    <t>Desarrollar un compromiso solido hacia la cultura de Planeación, seguimiento y evaluación desde una perspectiva estratégica, sistemática y de disciplina presupuestal para la consecución de los objetivos de la Universidad Politécnica de Tlaxcala.</t>
  </si>
  <si>
    <t>Lograr que la Planeación sea participativa, integral y estratégica para definir Planes, Programas y proyectos, logrando la optimización de recursos y alcanzar el crecimiento necesario en infraestructura física y tecnólogica de última generación.</t>
  </si>
  <si>
    <t xml:space="preserve">Eje III Servicios y Bienestar Social:
III.1 Servicios a los estudiantes
III.2 Bienestar estudiantil
Eje V Infraestructura y equipamiento tecnológico:
V.1 Crecimiento de la infraestructura
V.2 Equipamiento tecnológico
V.3 Mantenimiento de infraestructura y equipo
V.4 Desarrollo sustentable
Eje VI Administración y gestión institucional 
VI.2 Cultura de planeación y evaluación
</t>
  </si>
  <si>
    <r>
      <rPr>
        <sz val="9"/>
        <color indexed="8"/>
        <rFont val="Tahoma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ahoma"/>
        <family val="2"/>
      </rPr>
      <t xml:space="preserve">Infraestructura y Mantenimiento                                                     </t>
    </r>
    <r>
      <rPr>
        <sz val="9"/>
        <color indexed="8"/>
        <rFont val="Tahoma"/>
        <family val="2"/>
      </rPr>
      <t xml:space="preserve">  Actualmente se cuenta con los edificios UD1, UD2, UD3, UD4 Talleres y laboratorios 1 y 2, Biblioteca, Gimnacio.Mismos a los que se les da mantenimiento cosntatnemente.</t>
    </r>
  </si>
  <si>
    <t xml:space="preserve">
* Optimizar el uso de la infraestructura, y el equipamiento tecnológico, para lograr la competitividad, innovación  e impacto en los sectores productivo y social.
* Gestionar recursos para continuar el proceso de actualización y automatización de los procesos estratégicos, que permitan a los alumnos y docentes estar a la vanguardia en cuanto al desarrollo tecnológico.
* Tener la información necesaria para determinar las opciones de construcción de infraestructura, buscando que la coordinación con otras dependencias sea de manera pronta y eficaz, dando prioridad a los requerimientos indispensables para la mejor atención a estudiantes 
* Optimizar el uso de la infraestructura, y el equipamiento tecnológico, para lograr la competitividad, innovación  e impacto en los sectores productivo y social.                                                                                                                   * Dar mantenimiento a los edificios de la universidad, asi como la adecuacion de las instalaciones.
</t>
  </si>
  <si>
    <t>III. DESARROLLO SOCIAL INCLUYENTE PARA FORTALECER EL BIENESTAR.   4. Educación de Calidad para Todos los Niveles de Enseñanza.  4.5. Mejoramiento de los espacios educativos. Fortalecer la infraestructura educativa a través de programas de mantenimiento preventivo y correctivo en todos los planteles educativos, atendiendo las necesidades de crecimiento natural de las instituciones escolares.</t>
  </si>
  <si>
    <t>* Conocimiento y experiencia de la ejecucion de las acciones.                                                   * Personal joven y capacitado.                                           * Estar dentro del SGC con el procedimineto del Programa Operartivo Anual.</t>
  </si>
  <si>
    <t>* capacitacion del personal                                                * Gestión de construccion de edificios                                       *Contratacion de personal para el mantenimiento de la universidad.</t>
  </si>
  <si>
    <t>Eje V: Infraestructura y Equipamiento Tecnológico  V.1: Crecimiento de la infraestructura  a.      Construir espacios educativos y de apoyo académico funcionales y de calidad para la atención de la demanda estudiantil.   V.3: Mantenimiento de Infraestructura y Equipo    a.      Proporcionar mantenimiento y soporte técnico  con oportunidad y calidad, para el buen funcionamiento de instalaciones, equipos y mobiliarios.</t>
  </si>
  <si>
    <t>*Programa incipiente de planeacion y evaluación                                                                                                 *uso de tecnologia limitada en las actividades administrativas.</t>
  </si>
  <si>
    <t>* Rotacion  de personal en los puestos por cambios politicos.                                                                  * Problemas  economicos y sociales.</t>
  </si>
  <si>
    <t>OCTUBRE -- 2015</t>
  </si>
  <si>
    <t>PLANEACIÓN - Infraestructura</t>
  </si>
  <si>
    <t>Objetivo 1: Construir  y gestionar espacios educativos y de apoyo académico funcionales y de calidad para la atención de la demanda estudiantil.</t>
  </si>
  <si>
    <t>Objetivo Particular 1: Construir  y gestionar espacios educativos y de apoyo académico funcionales y de calidad para la atención de la demanda estudiantil.</t>
  </si>
  <si>
    <t>Adjudicación de la obra del edificio  LT4  ( Modulo B )con recurso propio.</t>
  </si>
  <si>
    <t>Gestión al 100%  la obtención de recursos para la construcción y equipamiento del  Edificio: 
Laboratorios y Talleres 3 ( FAM 2013)</t>
  </si>
  <si>
    <t>Realizar al 100% las gestiones propias del area</t>
  </si>
  <si>
    <t>Integracion del  Proyecto de Inversion</t>
  </si>
  <si>
    <t>Especificaciones Tecnicas de lo solicitado.</t>
  </si>
  <si>
    <t>Distribucion del  Proyecto de Inversion a las areas Institucionales.</t>
  </si>
  <si>
    <t>Licitación para la adjudicación del LT4 modulo B</t>
  </si>
  <si>
    <t>Construcción del edificio LT4 modulo B</t>
  </si>
  <si>
    <t xml:space="preserve">Obtener mediante los programas PE las INSTALACIONES ESPECIALES que requeriran los equipos que se instalaran en el edificio Laboratorios y Talleres 3 </t>
  </si>
  <si>
    <t>Mediante la gestion obtener recursos economicos para la construccion  del edificio:  Laboratorios y Talleres 3.</t>
  </si>
  <si>
    <t>Mediante la gestion obtener recursos economicos para el equipamiento del edificio: Laboratorios y Talleres 3.</t>
  </si>
  <si>
    <t>Asistir a las diferentes instituciones y dependencias locales, regionales y federales</t>
  </si>
  <si>
    <t>Asistir a las diferentes instituciones y dependencias nacionales</t>
  </si>
  <si>
    <t>Atender las actividades propias del area que se requieran</t>
  </si>
  <si>
    <t>Materiales, Útiles y equipos menores de oficina ( papeleria)</t>
  </si>
  <si>
    <t>Productos alimenticios para personas</t>
  </si>
  <si>
    <t>Viáticos en el País</t>
  </si>
  <si>
    <t>Infraestructura</t>
  </si>
  <si>
    <t>Arq. Hilario reyes Romero</t>
  </si>
  <si>
    <t>Jefe de Depto de Infraestructura</t>
  </si>
  <si>
    <t>Materiales, útiles y equipos de tecnoloías ( Tóner)</t>
  </si>
  <si>
    <t>Actualización del procedimiento del proyecto de inversión.</t>
  </si>
  <si>
    <t>Identificar las actualizaciones</t>
  </si>
  <si>
    <t>Capacitación en 2 programas, arquitectonico y costos</t>
  </si>
  <si>
    <t>Riego automatico en biblioteca y UD2,UD3 y UD4</t>
  </si>
  <si>
    <t>Sisterna en caseta principal</t>
  </si>
  <si>
    <t xml:space="preserve">Fachada de caseta pricipal </t>
  </si>
  <si>
    <t>Ralizar  5 obras de infraestructura de mejora</t>
  </si>
  <si>
    <t>Capacitación para el uso del programa Autocad</t>
  </si>
  <si>
    <t>Capacitación para el uso del programa Opus</t>
  </si>
  <si>
    <t>Iluminación Interna de la universidad ( cambio de lamparas)</t>
  </si>
  <si>
    <t>Material eléctrico y electrónico</t>
  </si>
  <si>
    <t>Construcción de area jardinada para vinculación de biblioteca con el lago</t>
  </si>
  <si>
    <t>Iluminación con paneles solares a base de lamparas de led en el UD1</t>
  </si>
  <si>
    <t xml:space="preserve">Adquirir Equipamiento </t>
  </si>
  <si>
    <t>Adquirir un vitrina</t>
  </si>
  <si>
    <t>Adquirir un silla ejecutiva</t>
  </si>
  <si>
    <t>Capacitación en temas para ser director  responsable  de obra.</t>
  </si>
  <si>
    <t>Servicios de capacitación</t>
  </si>
  <si>
    <t>CEMENTO Y PRODUCTOS DE CONCRETO</t>
  </si>
  <si>
    <t>ARTÍCULOS METÁLICOS PARA LA CONSTRUCCIÓN</t>
  </si>
  <si>
    <t>Muebles de oficina y estanteria</t>
  </si>
  <si>
    <t>Arq. Hilario Reyes Romero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</si>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</sst>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rgb="FF000066"/>
      </bottom>
      <diagonal/>
    </border>
    <border>
      <left style="dotted">
        <color rgb="FF000066"/>
      </left>
      <right/>
      <top/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/>
      <top style="dotted">
        <color rgb="FF000066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rgb="FF1B0EC4"/>
      </bottom>
      <diagonal/>
    </border>
    <border>
      <left/>
      <right/>
      <top style="dotted">
        <color indexed="64"/>
      </top>
      <bottom style="thick">
        <color rgb="FF1B0EC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1B0EC4"/>
      </bottom>
      <diagonal/>
    </border>
    <border>
      <left style="dotted">
        <color indexed="64"/>
      </left>
      <right/>
      <top style="thick">
        <color rgb="FF1B0EC4"/>
      </top>
      <bottom style="dotted">
        <color indexed="64"/>
      </bottom>
      <diagonal/>
    </border>
    <border>
      <left/>
      <right/>
      <top style="thick">
        <color rgb="FF1B0EC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medium">
        <color theme="1"/>
      </top>
      <bottom/>
      <diagonal/>
    </border>
    <border>
      <left style="thick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rgb="FF000066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/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/>
      <top style="medium">
        <color theme="1"/>
      </top>
      <bottom style="dotted">
        <color rgb="FF000066"/>
      </bottom>
      <diagonal/>
    </border>
    <border>
      <left style="dotted">
        <color theme="1"/>
      </left>
      <right/>
      <top/>
      <bottom/>
      <diagonal/>
    </border>
    <border>
      <left style="thick">
        <color theme="1"/>
      </left>
      <right style="dotted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/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/>
      <top/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/>
      <right style="medium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dotted">
        <color rgb="FF000066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/>
      <bottom style="thin">
        <color theme="1"/>
      </bottom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/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/>
      <diagonal/>
    </border>
    <border>
      <left style="dotted">
        <color rgb="FF000066"/>
      </left>
      <right style="slantDashDot">
        <color theme="1"/>
      </right>
      <top/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/>
      <bottom/>
      <diagonal/>
    </border>
    <border>
      <left/>
      <right style="medium">
        <color theme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dotted">
        <color rgb="FF000066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 style="medium">
        <color theme="1"/>
      </right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 style="dotted">
        <color theme="1"/>
      </top>
      <bottom/>
      <diagonal/>
    </border>
    <border>
      <left style="medium">
        <color theme="1"/>
      </left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thick">
        <color theme="1"/>
      </right>
      <top style="dotted">
        <color rgb="FF000066"/>
      </top>
      <bottom/>
      <diagonal/>
    </border>
    <border>
      <left style="dotted">
        <color theme="1"/>
      </left>
      <right/>
      <top style="dotted">
        <color theme="1"/>
      </top>
      <bottom style="thin">
        <color theme="1"/>
      </bottom>
      <diagonal/>
    </border>
    <border>
      <left style="slantDashDot">
        <color theme="1"/>
      </left>
      <right style="dotted">
        <color rgb="FF000066"/>
      </right>
      <top/>
      <bottom style="thin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/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rgb="FF000066"/>
      </left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dotted">
        <color indexed="18"/>
      </left>
      <right/>
      <top style="medium">
        <color indexed="18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thin">
        <color indexed="63"/>
      </bottom>
      <diagonal/>
    </border>
    <border>
      <left style="dotted">
        <color indexed="18"/>
      </left>
      <right/>
      <top/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/>
      <diagonal/>
    </border>
    <border>
      <left style="dotted">
        <color indexed="18"/>
      </left>
      <right/>
      <top style="thin">
        <color theme="1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thin">
        <color rgb="FF000066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thin">
        <color rgb="FF000066"/>
      </bottom>
      <diagonal/>
    </border>
    <border>
      <left style="dotted">
        <color theme="1"/>
      </left>
      <right/>
      <top style="dotted">
        <color theme="1"/>
      </top>
      <bottom style="thin">
        <color rgb="FF000066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rgb="FF000066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rgb="FF000066"/>
      </bottom>
      <diagonal/>
    </border>
    <border>
      <left/>
      <right style="medium">
        <color theme="1"/>
      </right>
      <top style="dotted">
        <color rgb="FF000066"/>
      </top>
      <bottom style="thin">
        <color rgb="FF000066"/>
      </bottom>
      <diagonal/>
    </border>
    <border>
      <left/>
      <right/>
      <top style="dotted">
        <color theme="1"/>
      </top>
      <bottom style="thin">
        <color rgb="FF000066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rgb="FF000066"/>
      </bottom>
      <diagonal/>
    </border>
    <border>
      <left style="dotted">
        <color theme="1"/>
      </left>
      <right style="thick">
        <color theme="1"/>
      </right>
      <top/>
      <bottom style="thin">
        <color rgb="FF000066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rgb="FF000066"/>
      </bottom>
      <diagonal/>
    </border>
    <border>
      <left style="dotted">
        <color rgb="FF000066"/>
      </left>
      <right/>
      <top style="dotted">
        <color rgb="FF000066"/>
      </top>
      <bottom style="thin">
        <color rgb="FF000066"/>
      </bottom>
      <diagonal/>
    </border>
    <border>
      <left style="slantDashDot">
        <color theme="1"/>
      </left>
      <right style="dotted">
        <color rgb="FF000066"/>
      </right>
      <top style="dashed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/>
      <diagonal/>
    </border>
    <border>
      <left style="dotted">
        <color rgb="FF000066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otted">
        <color theme="1"/>
      </left>
      <right style="medium">
        <color theme="1"/>
      </right>
      <top style="dotted">
        <color theme="1"/>
      </top>
      <bottom/>
      <diagonal/>
    </border>
    <border>
      <left style="dotted">
        <color theme="1"/>
      </left>
      <right style="slantDashDot">
        <color theme="1"/>
      </right>
      <top/>
      <bottom style="thick">
        <color theme="1"/>
      </bottom>
      <diagonal/>
    </border>
    <border>
      <left style="dotted">
        <color rgb="FF000066"/>
      </left>
      <right style="medium">
        <color theme="1"/>
      </right>
      <top style="dotted">
        <color theme="1"/>
      </top>
      <bottom/>
      <diagonal/>
    </border>
    <border>
      <left style="medium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/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slantDashDot">
        <color theme="1"/>
      </right>
      <top style="thin">
        <color theme="1"/>
      </top>
      <bottom style="dotted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slantDashDot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slantDashDot">
        <color theme="1"/>
      </left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slantDashDot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dotted">
        <color theme="1"/>
      </bottom>
      <diagonal/>
    </border>
    <border>
      <left style="thick">
        <color theme="1"/>
      </left>
      <right/>
      <top style="dotted">
        <color theme="1"/>
      </top>
      <bottom style="thin">
        <color theme="1"/>
      </bottom>
      <diagonal/>
    </border>
    <border>
      <left style="slantDashDot">
        <color theme="1"/>
      </left>
      <right/>
      <top style="dotted">
        <color theme="1"/>
      </top>
      <bottom style="thin">
        <color theme="1"/>
      </bottom>
      <diagonal/>
    </border>
    <border>
      <left style="medium">
        <color theme="1"/>
      </left>
      <right/>
      <top style="dotted">
        <color theme="1"/>
      </top>
      <bottom style="thin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slantDashDot">
        <color theme="1"/>
      </right>
      <top style="dotted">
        <color theme="1"/>
      </top>
      <bottom style="thin">
        <color theme="1"/>
      </bottom>
      <diagonal/>
    </border>
    <border>
      <left/>
      <right style="medium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/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/>
      <bottom/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dotted">
        <color rgb="FF000066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slantDashDot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/>
      <bottom style="thin">
        <color theme="1"/>
      </bottom>
      <diagonal/>
    </border>
    <border>
      <left style="dotted">
        <color rgb="FF000066"/>
      </left>
      <right style="dotted">
        <color theme="1"/>
      </right>
      <top/>
      <bottom/>
      <diagonal/>
    </border>
    <border>
      <left style="dotted">
        <color indexed="63"/>
      </left>
      <right/>
      <top style="dotted">
        <color indexed="63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/>
      <top/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/>
      <top style="dotted">
        <color rgb="FF000066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dotted">
        <color rgb="FF000066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/>
      <top style="thin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thin">
        <color theme="1"/>
      </top>
      <bottom style="dotted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8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44" fontId="11" fillId="0" borderId="73" xfId="1" applyFont="1" applyBorder="1" applyAlignment="1">
      <alignment horizontal="center" vertical="center" wrapText="1"/>
    </xf>
    <xf numFmtId="44" fontId="11" fillId="0" borderId="74" xfId="1" applyFont="1" applyBorder="1" applyAlignment="1">
      <alignment horizontal="center" vertical="center" wrapText="1"/>
    </xf>
    <xf numFmtId="44" fontId="11" fillId="0" borderId="75" xfId="1" applyFont="1" applyBorder="1" applyAlignment="1">
      <alignment horizontal="center" vertical="center" wrapText="1"/>
    </xf>
    <xf numFmtId="44" fontId="11" fillId="0" borderId="76" xfId="1" applyFont="1" applyBorder="1" applyAlignment="1">
      <alignment horizontal="center" vertical="center" wrapText="1"/>
    </xf>
    <xf numFmtId="44" fontId="11" fillId="0" borderId="77" xfId="1" applyFont="1" applyBorder="1" applyAlignment="1">
      <alignment horizontal="center" vertical="center" wrapText="1"/>
    </xf>
    <xf numFmtId="44" fontId="11" fillId="0" borderId="78" xfId="1" applyFont="1" applyBorder="1" applyAlignment="1">
      <alignment horizontal="center" vertical="center" wrapText="1"/>
    </xf>
    <xf numFmtId="9" fontId="14" fillId="3" borderId="8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2" xfId="0" applyBorder="1"/>
    <xf numFmtId="0" fontId="0" fillId="0" borderId="83" xfId="0" applyBorder="1" applyAlignmen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85" xfId="0" applyFont="1" applyFill="1" applyBorder="1" applyAlignment="1">
      <alignment vertical="center" wrapText="1"/>
    </xf>
    <xf numFmtId="0" fontId="15" fillId="6" borderId="86" xfId="0" applyFont="1" applyFill="1" applyBorder="1" applyAlignment="1">
      <alignment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44" fontId="17" fillId="0" borderId="97" xfId="1" applyFont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/>
    </xf>
    <xf numFmtId="0" fontId="2" fillId="18" borderId="0" xfId="0" applyFont="1" applyFill="1"/>
    <xf numFmtId="0" fontId="0" fillId="0" borderId="1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4" xfId="0" applyBorder="1" applyAlignment="1">
      <alignment horizontal="left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2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3" xfId="1" applyFont="1" applyBorder="1" applyAlignment="1">
      <alignment horizontal="center" vertical="center" wrapText="1"/>
    </xf>
    <xf numFmtId="44" fontId="11" fillId="0" borderId="134" xfId="1" applyFont="1" applyBorder="1" applyAlignment="1">
      <alignment horizontal="center" vertical="center" wrapText="1"/>
    </xf>
    <xf numFmtId="44" fontId="11" fillId="0" borderId="135" xfId="1" applyFont="1" applyBorder="1" applyAlignment="1">
      <alignment horizontal="center" vertical="center" wrapText="1"/>
    </xf>
    <xf numFmtId="44" fontId="11" fillId="0" borderId="131" xfId="1" applyFont="1" applyBorder="1" applyAlignment="1">
      <alignment horizontal="center" vertical="center" wrapText="1"/>
    </xf>
    <xf numFmtId="44" fontId="11" fillId="0" borderId="136" xfId="1" applyFont="1" applyBorder="1" applyAlignment="1">
      <alignment horizontal="center" vertical="center" wrapText="1"/>
    </xf>
    <xf numFmtId="44" fontId="11" fillId="0" borderId="140" xfId="1" applyFont="1" applyBorder="1" applyAlignment="1">
      <alignment horizontal="center" vertical="center" wrapText="1"/>
    </xf>
    <xf numFmtId="44" fontId="11" fillId="0" borderId="141" xfId="1" applyFont="1" applyBorder="1" applyAlignment="1">
      <alignment horizontal="center" vertical="center" wrapText="1"/>
    </xf>
    <xf numFmtId="44" fontId="11" fillId="0" borderId="139" xfId="1" applyFont="1" applyBorder="1" applyAlignment="1">
      <alignment horizontal="center" vertical="center" wrapText="1"/>
    </xf>
    <xf numFmtId="44" fontId="11" fillId="0" borderId="142" xfId="1" applyFont="1" applyBorder="1" applyAlignment="1">
      <alignment horizontal="center" vertical="center" wrapText="1"/>
    </xf>
    <xf numFmtId="44" fontId="11" fillId="0" borderId="143" xfId="1" applyFont="1" applyBorder="1" applyAlignment="1">
      <alignment horizontal="center" vertical="center" wrapText="1"/>
    </xf>
    <xf numFmtId="44" fontId="11" fillId="0" borderId="144" xfId="1" applyFont="1" applyBorder="1" applyAlignment="1">
      <alignment horizontal="center" vertical="center" wrapText="1"/>
    </xf>
    <xf numFmtId="44" fontId="11" fillId="0" borderId="147" xfId="1" applyFont="1" applyBorder="1" applyAlignment="1">
      <alignment horizontal="center" vertical="center" wrapText="1"/>
    </xf>
    <xf numFmtId="44" fontId="11" fillId="0" borderId="145" xfId="1" applyFont="1" applyBorder="1" applyAlignment="1">
      <alignment horizontal="center" vertical="center" wrapText="1"/>
    </xf>
    <xf numFmtId="44" fontId="11" fillId="0" borderId="148" xfId="1" applyFont="1" applyBorder="1" applyAlignment="1">
      <alignment horizontal="center" vertical="center" wrapText="1"/>
    </xf>
    <xf numFmtId="44" fontId="11" fillId="0" borderId="149" xfId="1" applyFont="1" applyBorder="1" applyAlignment="1">
      <alignment horizontal="center" vertical="center" wrapText="1"/>
    </xf>
    <xf numFmtId="44" fontId="11" fillId="0" borderId="150" xfId="1" applyFont="1" applyBorder="1" applyAlignment="1">
      <alignment horizontal="center" vertical="center" wrapText="1"/>
    </xf>
    <xf numFmtId="44" fontId="11" fillId="0" borderId="151" xfId="1" applyFont="1" applyBorder="1" applyAlignment="1">
      <alignment horizontal="center" vertical="center" wrapText="1"/>
    </xf>
    <xf numFmtId="44" fontId="11" fillId="0" borderId="152" xfId="1" applyFont="1" applyBorder="1" applyAlignment="1">
      <alignment horizontal="center" vertical="center" wrapText="1"/>
    </xf>
    <xf numFmtId="44" fontId="11" fillId="0" borderId="153" xfId="1" applyFont="1" applyBorder="1" applyAlignment="1">
      <alignment horizontal="center" vertical="center" wrapText="1"/>
    </xf>
    <xf numFmtId="44" fontId="11" fillId="0" borderId="129" xfId="1" applyFont="1" applyBorder="1" applyAlignment="1">
      <alignment horizontal="center" vertical="center" wrapText="1"/>
    </xf>
    <xf numFmtId="44" fontId="11" fillId="0" borderId="154" xfId="1" applyFont="1" applyBorder="1" applyAlignment="1">
      <alignment horizontal="center" vertical="center" wrapText="1"/>
    </xf>
    <xf numFmtId="44" fontId="11" fillId="0" borderId="155" xfId="1" applyFont="1" applyBorder="1" applyAlignment="1">
      <alignment horizontal="center" vertical="center" wrapText="1"/>
    </xf>
    <xf numFmtId="44" fontId="11" fillId="0" borderId="156" xfId="1" applyFont="1" applyBorder="1" applyAlignment="1">
      <alignment horizontal="center" vertical="center" wrapText="1"/>
    </xf>
    <xf numFmtId="44" fontId="11" fillId="0" borderId="157" xfId="1" applyFont="1" applyBorder="1" applyAlignment="1">
      <alignment horizontal="center" vertical="center" wrapText="1"/>
    </xf>
    <xf numFmtId="44" fontId="11" fillId="0" borderId="158" xfId="1" applyFont="1" applyBorder="1" applyAlignment="1">
      <alignment horizontal="center" vertical="center" wrapText="1"/>
    </xf>
    <xf numFmtId="44" fontId="2" fillId="0" borderId="162" xfId="0" applyNumberFormat="1" applyFont="1" applyBorder="1"/>
    <xf numFmtId="44" fontId="8" fillId="17" borderId="164" xfId="0" applyNumberFormat="1" applyFont="1" applyFill="1" applyBorder="1"/>
    <xf numFmtId="44" fontId="11" fillId="0" borderId="166" xfId="1" applyFont="1" applyBorder="1" applyAlignment="1">
      <alignment horizontal="center" vertical="center" wrapText="1"/>
    </xf>
    <xf numFmtId="44" fontId="11" fillId="0" borderId="168" xfId="1" applyFont="1" applyBorder="1" applyAlignment="1">
      <alignment horizontal="center" vertical="center" wrapText="1"/>
    </xf>
    <xf numFmtId="44" fontId="11" fillId="0" borderId="167" xfId="1" applyFont="1" applyBorder="1" applyAlignment="1">
      <alignment horizontal="center" vertical="center" wrapText="1"/>
    </xf>
    <xf numFmtId="44" fontId="11" fillId="0" borderId="107" xfId="1" applyFont="1" applyBorder="1" applyAlignment="1">
      <alignment horizontal="center" vertical="center" wrapText="1"/>
    </xf>
    <xf numFmtId="44" fontId="11" fillId="0" borderId="169" xfId="1" applyFont="1" applyBorder="1" applyAlignment="1">
      <alignment horizontal="center" vertical="center" wrapText="1"/>
    </xf>
    <xf numFmtId="44" fontId="11" fillId="0" borderId="170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44" fontId="11" fillId="0" borderId="171" xfId="1" applyFont="1" applyBorder="1" applyAlignment="1">
      <alignment horizontal="center" vertical="center" wrapText="1"/>
    </xf>
    <xf numFmtId="44" fontId="11" fillId="0" borderId="0" xfId="1" applyFont="1" applyBorder="1" applyAlignment="1">
      <alignment horizontal="center" vertical="center" wrapText="1"/>
    </xf>
    <xf numFmtId="44" fontId="11" fillId="0" borderId="172" xfId="0" applyNumberFormat="1" applyFont="1" applyBorder="1" applyAlignment="1">
      <alignment horizontal="center" vertical="center" wrapText="1"/>
    </xf>
    <xf numFmtId="0" fontId="11" fillId="0" borderId="173" xfId="0" applyFont="1" applyBorder="1" applyAlignment="1">
      <alignment horizontal="left" vertical="center" wrapText="1"/>
    </xf>
    <xf numFmtId="0" fontId="11" fillId="0" borderId="174" xfId="0" applyFont="1" applyBorder="1" applyAlignment="1">
      <alignment horizontal="left" vertical="center" wrapText="1"/>
    </xf>
    <xf numFmtId="44" fontId="11" fillId="0" borderId="175" xfId="0" applyNumberFormat="1" applyFont="1" applyBorder="1" applyAlignment="1">
      <alignment horizontal="center" vertical="center" wrapText="1"/>
    </xf>
    <xf numFmtId="0" fontId="11" fillId="0" borderId="176" xfId="0" applyFont="1" applyBorder="1" applyAlignment="1">
      <alignment horizontal="left" vertical="center" wrapText="1"/>
    </xf>
    <xf numFmtId="0" fontId="11" fillId="0" borderId="177" xfId="0" applyFont="1" applyBorder="1" applyAlignment="1">
      <alignment horizontal="left" vertical="center" wrapText="1"/>
    </xf>
    <xf numFmtId="0" fontId="11" fillId="0" borderId="178" xfId="0" applyFont="1" applyBorder="1" applyAlignment="1">
      <alignment horizontal="left" vertical="center" wrapText="1"/>
    </xf>
    <xf numFmtId="44" fontId="11" fillId="0" borderId="179" xfId="1" applyFont="1" applyBorder="1" applyAlignment="1">
      <alignment horizontal="center" vertical="center" wrapText="1"/>
    </xf>
    <xf numFmtId="44" fontId="11" fillId="0" borderId="180" xfId="1" applyFont="1" applyBorder="1" applyAlignment="1">
      <alignment horizontal="center" vertical="center" wrapText="1"/>
    </xf>
    <xf numFmtId="44" fontId="11" fillId="0" borderId="49" xfId="1" applyFont="1" applyBorder="1" applyAlignment="1">
      <alignment horizontal="center" vertical="center" wrapText="1"/>
    </xf>
    <xf numFmtId="44" fontId="11" fillId="0" borderId="181" xfId="1" applyFont="1" applyBorder="1" applyAlignment="1">
      <alignment horizontal="center" vertical="center" wrapText="1"/>
    </xf>
    <xf numFmtId="44" fontId="11" fillId="0" borderId="182" xfId="1" applyFont="1" applyBorder="1" applyAlignment="1">
      <alignment horizontal="center" vertical="center" wrapText="1"/>
    </xf>
    <xf numFmtId="44" fontId="11" fillId="0" borderId="183" xfId="1" applyFont="1" applyBorder="1" applyAlignment="1">
      <alignment horizontal="center" vertical="center" wrapText="1"/>
    </xf>
    <xf numFmtId="44" fontId="11" fillId="0" borderId="184" xfId="1" applyFont="1" applyBorder="1" applyAlignment="1">
      <alignment horizontal="center" vertical="center" wrapText="1"/>
    </xf>
    <xf numFmtId="44" fontId="11" fillId="0" borderId="185" xfId="1" applyFont="1" applyBorder="1" applyAlignment="1">
      <alignment horizontal="center" vertical="center" wrapText="1"/>
    </xf>
    <xf numFmtId="44" fontId="11" fillId="0" borderId="186" xfId="1" applyFont="1" applyBorder="1" applyAlignment="1">
      <alignment horizontal="center" vertical="center" wrapText="1"/>
    </xf>
    <xf numFmtId="44" fontId="11" fillId="0" borderId="187" xfId="1" applyFont="1" applyBorder="1" applyAlignment="1">
      <alignment horizontal="center" vertical="center" wrapText="1"/>
    </xf>
    <xf numFmtId="44" fontId="11" fillId="0" borderId="188" xfId="1" applyFont="1" applyBorder="1" applyAlignment="1">
      <alignment horizontal="center" vertical="center" wrapText="1"/>
    </xf>
    <xf numFmtId="44" fontId="11" fillId="0" borderId="189" xfId="1" applyFont="1" applyBorder="1" applyAlignment="1">
      <alignment horizontal="center" vertical="center" wrapText="1"/>
    </xf>
    <xf numFmtId="44" fontId="11" fillId="0" borderId="190" xfId="1" applyFont="1" applyBorder="1" applyAlignment="1">
      <alignment horizontal="center" vertical="center" wrapText="1"/>
    </xf>
    <xf numFmtId="44" fontId="11" fillId="0" borderId="191" xfId="1" applyFont="1" applyBorder="1" applyAlignment="1">
      <alignment horizontal="center" vertical="center" wrapText="1"/>
    </xf>
    <xf numFmtId="44" fontId="11" fillId="0" borderId="192" xfId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44" fontId="11" fillId="0" borderId="194" xfId="1" applyFont="1" applyBorder="1" applyAlignment="1">
      <alignment horizontal="center" vertical="center" wrapText="1"/>
    </xf>
    <xf numFmtId="44" fontId="11" fillId="0" borderId="195" xfId="1" applyFont="1" applyBorder="1" applyAlignment="1">
      <alignment horizontal="center" vertical="center" wrapText="1"/>
    </xf>
    <xf numFmtId="44" fontId="11" fillId="0" borderId="196" xfId="1" applyFont="1" applyBorder="1" applyAlignment="1">
      <alignment horizontal="center" vertical="center" wrapText="1"/>
    </xf>
    <xf numFmtId="44" fontId="11" fillId="0" borderId="197" xfId="1" applyFont="1" applyBorder="1" applyAlignment="1">
      <alignment horizontal="center" vertical="center" wrapText="1"/>
    </xf>
    <xf numFmtId="44" fontId="11" fillId="0" borderId="48" xfId="1" applyFont="1" applyBorder="1" applyAlignment="1">
      <alignment horizontal="center" vertical="center" wrapText="1"/>
    </xf>
    <xf numFmtId="44" fontId="11" fillId="0" borderId="198" xfId="1" applyFont="1" applyBorder="1" applyAlignment="1">
      <alignment horizontal="center" vertical="center" wrapText="1"/>
    </xf>
    <xf numFmtId="44" fontId="11" fillId="0" borderId="199" xfId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11" fillId="0" borderId="204" xfId="1" applyFont="1" applyBorder="1" applyAlignment="1">
      <alignment horizontal="center" vertical="center" wrapText="1"/>
    </xf>
    <xf numFmtId="44" fontId="11" fillId="0" borderId="205" xfId="1" applyFont="1" applyBorder="1" applyAlignment="1">
      <alignment horizontal="center" vertical="center" wrapText="1"/>
    </xf>
    <xf numFmtId="44" fontId="11" fillId="0" borderId="206" xfId="1" applyFont="1" applyBorder="1" applyAlignment="1">
      <alignment horizontal="center" vertical="center" wrapText="1"/>
    </xf>
    <xf numFmtId="44" fontId="11" fillId="0" borderId="207" xfId="1" applyFont="1" applyBorder="1" applyAlignment="1">
      <alignment horizontal="center" vertical="center" wrapText="1"/>
    </xf>
    <xf numFmtId="44" fontId="11" fillId="0" borderId="165" xfId="1" applyFont="1" applyBorder="1" applyAlignment="1">
      <alignment horizontal="center" vertical="center" wrapText="1"/>
    </xf>
    <xf numFmtId="17" fontId="11" fillId="0" borderId="209" xfId="0" applyNumberFormat="1" applyFont="1" applyBorder="1" applyAlignment="1">
      <alignment horizontal="center" vertical="center" wrapText="1"/>
    </xf>
    <xf numFmtId="17" fontId="11" fillId="0" borderId="210" xfId="0" applyNumberFormat="1" applyFont="1" applyBorder="1" applyAlignment="1">
      <alignment horizontal="center" vertical="center" wrapText="1"/>
    </xf>
    <xf numFmtId="44" fontId="11" fillId="0" borderId="213" xfId="1" applyFont="1" applyBorder="1" applyAlignment="1">
      <alignment horizontal="center" vertical="center" wrapText="1"/>
    </xf>
    <xf numFmtId="44" fontId="11" fillId="0" borderId="214" xfId="1" applyFont="1" applyBorder="1" applyAlignment="1">
      <alignment horizontal="center" vertical="center" wrapText="1"/>
    </xf>
    <xf numFmtId="44" fontId="8" fillId="16" borderId="161" xfId="0" applyNumberFormat="1" applyFont="1" applyFill="1" applyBorder="1"/>
    <xf numFmtId="44" fontId="10" fillId="18" borderId="215" xfId="0" applyNumberFormat="1" applyFont="1" applyFill="1" applyBorder="1" applyAlignment="1">
      <alignment vertical="center"/>
    </xf>
    <xf numFmtId="44" fontId="8" fillId="18" borderId="161" xfId="0" applyNumberFormat="1" applyFont="1" applyFill="1" applyBorder="1"/>
    <xf numFmtId="0" fontId="0" fillId="0" borderId="161" xfId="0" applyBorder="1"/>
    <xf numFmtId="0" fontId="0" fillId="0" borderId="216" xfId="0" applyBorder="1"/>
    <xf numFmtId="44" fontId="2" fillId="0" borderId="163" xfId="0" applyNumberFormat="1" applyFont="1" applyBorder="1"/>
    <xf numFmtId="0" fontId="11" fillId="0" borderId="217" xfId="2" applyNumberFormat="1" applyFont="1" applyBorder="1" applyAlignment="1">
      <alignment horizontal="center" vertical="center" wrapText="1"/>
    </xf>
    <xf numFmtId="0" fontId="11" fillId="0" borderId="219" xfId="2" applyNumberFormat="1" applyFont="1" applyBorder="1" applyAlignment="1">
      <alignment horizontal="center" vertical="center" wrapText="1"/>
    </xf>
    <xf numFmtId="0" fontId="11" fillId="0" borderId="220" xfId="2" applyNumberFormat="1" applyFont="1" applyBorder="1" applyAlignment="1">
      <alignment horizontal="center" vertical="center" wrapText="1"/>
    </xf>
    <xf numFmtId="0" fontId="11" fillId="0" borderId="221" xfId="2" applyNumberFormat="1" applyFont="1" applyBorder="1" applyAlignment="1">
      <alignment horizontal="center" vertical="center" wrapText="1"/>
    </xf>
    <xf numFmtId="44" fontId="11" fillId="0" borderId="222" xfId="0" applyNumberFormat="1" applyFont="1" applyBorder="1" applyAlignment="1">
      <alignment horizontal="center" vertical="center" wrapText="1"/>
    </xf>
    <xf numFmtId="0" fontId="11" fillId="0" borderId="223" xfId="0" applyFont="1" applyBorder="1" applyAlignment="1">
      <alignment horizontal="left" vertical="center" wrapText="1"/>
    </xf>
    <xf numFmtId="44" fontId="11" fillId="0" borderId="224" xfId="0" applyNumberFormat="1" applyFont="1" applyBorder="1" applyAlignment="1">
      <alignment horizontal="center" vertical="center" wrapText="1"/>
    </xf>
    <xf numFmtId="0" fontId="11" fillId="0" borderId="225" xfId="0" applyFont="1" applyBorder="1" applyAlignment="1">
      <alignment horizontal="left" vertical="center" wrapText="1"/>
    </xf>
    <xf numFmtId="0" fontId="11" fillId="0" borderId="226" xfId="0" applyFont="1" applyBorder="1" applyAlignment="1">
      <alignment horizontal="left" vertical="center" wrapText="1"/>
    </xf>
    <xf numFmtId="44" fontId="8" fillId="2" borderId="161" xfId="0" applyNumberFormat="1" applyFont="1" applyFill="1" applyBorder="1"/>
    <xf numFmtId="44" fontId="2" fillId="0" borderId="227" xfId="0" applyNumberFormat="1" applyFont="1" applyBorder="1"/>
    <xf numFmtId="44" fontId="13" fillId="0" borderId="227" xfId="0" applyNumberFormat="1" applyFont="1" applyBorder="1"/>
    <xf numFmtId="0" fontId="19" fillId="0" borderId="229" xfId="0" applyFont="1" applyBorder="1" applyAlignment="1">
      <alignment horizontal="center" vertical="center" wrapText="1"/>
    </xf>
    <xf numFmtId="0" fontId="19" fillId="0" borderId="230" xfId="0" applyFont="1" applyBorder="1" applyAlignment="1">
      <alignment horizontal="center" vertical="center" wrapText="1"/>
    </xf>
    <xf numFmtId="0" fontId="19" fillId="0" borderId="231" xfId="0" applyFont="1" applyBorder="1" applyAlignment="1">
      <alignment horizontal="center" vertical="center" wrapText="1"/>
    </xf>
    <xf numFmtId="0" fontId="19" fillId="0" borderId="232" xfId="0" applyFont="1" applyBorder="1" applyAlignment="1">
      <alignment horizontal="center" vertical="center" wrapText="1"/>
    </xf>
    <xf numFmtId="44" fontId="2" fillId="0" borderId="161" xfId="0" applyNumberFormat="1" applyFont="1" applyBorder="1"/>
    <xf numFmtId="44" fontId="2" fillId="0" borderId="233" xfId="0" applyNumberFormat="1" applyFont="1" applyBorder="1"/>
    <xf numFmtId="17" fontId="11" fillId="0" borderId="236" xfId="0" applyNumberFormat="1" applyFont="1" applyBorder="1" applyAlignment="1">
      <alignment horizontal="center" vertical="center" wrapText="1"/>
    </xf>
    <xf numFmtId="0" fontId="16" fillId="0" borderId="86" xfId="0" applyFont="1" applyBorder="1" applyAlignment="1">
      <alignment vertical="center" wrapText="1"/>
    </xf>
    <xf numFmtId="17" fontId="16" fillId="0" borderId="86" xfId="0" applyNumberFormat="1" applyFont="1" applyBorder="1" applyAlignment="1">
      <alignment horizontal="center" vertical="center" wrapText="1"/>
    </xf>
    <xf numFmtId="0" fontId="19" fillId="0" borderId="237" xfId="0" applyFont="1" applyBorder="1" applyAlignment="1">
      <alignment horizontal="left" vertical="center" wrapText="1" indent="2"/>
    </xf>
    <xf numFmtId="0" fontId="19" fillId="0" borderId="238" xfId="0" applyFont="1" applyBorder="1" applyAlignment="1">
      <alignment horizontal="left" vertical="center" wrapText="1" indent="2"/>
    </xf>
    <xf numFmtId="0" fontId="20" fillId="0" borderId="238" xfId="0" applyFont="1" applyBorder="1" applyAlignment="1">
      <alignment horizontal="left" vertical="center" wrapText="1" indent="2"/>
    </xf>
    <xf numFmtId="0" fontId="19" fillId="0" borderId="240" xfId="0" applyFont="1" applyBorder="1" applyAlignment="1">
      <alignment horizontal="left" vertical="center" wrapText="1" indent="2"/>
    </xf>
    <xf numFmtId="0" fontId="19" fillId="0" borderId="241" xfId="0" applyFont="1" applyBorder="1" applyAlignment="1">
      <alignment horizontal="center" vertical="center" wrapText="1"/>
    </xf>
    <xf numFmtId="17" fontId="11" fillId="0" borderId="242" xfId="0" applyNumberFormat="1" applyFont="1" applyBorder="1" applyAlignment="1">
      <alignment horizontal="center" vertical="center" wrapText="1"/>
    </xf>
    <xf numFmtId="44" fontId="11" fillId="0" borderId="243" xfId="1" applyFont="1" applyBorder="1" applyAlignment="1">
      <alignment horizontal="center" vertical="center" wrapText="1"/>
    </xf>
    <xf numFmtId="0" fontId="11" fillId="0" borderId="244" xfId="2" applyNumberFormat="1" applyFont="1" applyBorder="1" applyAlignment="1">
      <alignment horizontal="center" vertical="center" wrapText="1"/>
    </xf>
    <xf numFmtId="44" fontId="11" fillId="0" borderId="245" xfId="0" applyNumberFormat="1" applyFont="1" applyBorder="1" applyAlignment="1">
      <alignment horizontal="center" vertical="center" wrapText="1"/>
    </xf>
    <xf numFmtId="0" fontId="11" fillId="0" borderId="246" xfId="0" applyFont="1" applyBorder="1" applyAlignment="1">
      <alignment horizontal="left" vertical="center" wrapText="1"/>
    </xf>
    <xf numFmtId="0" fontId="11" fillId="0" borderId="247" xfId="0" applyFont="1" applyBorder="1" applyAlignment="1">
      <alignment horizontal="left" vertical="center" wrapText="1"/>
    </xf>
    <xf numFmtId="44" fontId="11" fillId="0" borderId="249" xfId="1" applyFont="1" applyBorder="1" applyAlignment="1">
      <alignment horizontal="center" vertical="center" wrapText="1"/>
    </xf>
    <xf numFmtId="44" fontId="11" fillId="0" borderId="159" xfId="1" applyFont="1" applyBorder="1" applyAlignment="1">
      <alignment horizontal="center" vertical="center" wrapText="1"/>
    </xf>
    <xf numFmtId="44" fontId="11" fillId="0" borderId="248" xfId="1" applyFont="1" applyBorder="1" applyAlignment="1">
      <alignment horizontal="center" vertical="center" wrapText="1"/>
    </xf>
    <xf numFmtId="44" fontId="11" fillId="0" borderId="250" xfId="1" applyFont="1" applyBorder="1" applyAlignment="1">
      <alignment horizontal="center" vertical="center" wrapText="1"/>
    </xf>
    <xf numFmtId="44" fontId="11" fillId="0" borderId="251" xfId="1" applyFont="1" applyBorder="1" applyAlignment="1">
      <alignment horizontal="center" vertical="center" wrapText="1"/>
    </xf>
    <xf numFmtId="44" fontId="11" fillId="0" borderId="252" xfId="1" applyFont="1" applyBorder="1" applyAlignment="1">
      <alignment horizontal="center" vertical="center" wrapText="1"/>
    </xf>
    <xf numFmtId="44" fontId="11" fillId="0" borderId="253" xfId="1" applyFont="1" applyBorder="1" applyAlignment="1">
      <alignment horizontal="center" vertical="center" wrapText="1"/>
    </xf>
    <xf numFmtId="0" fontId="11" fillId="0" borderId="254" xfId="0" applyFont="1" applyBorder="1" applyAlignment="1">
      <alignment horizontal="left" vertical="center" wrapText="1"/>
    </xf>
    <xf numFmtId="17" fontId="11" fillId="0" borderId="257" xfId="0" applyNumberFormat="1" applyFont="1" applyBorder="1" applyAlignment="1">
      <alignment horizontal="center" vertical="center" wrapText="1"/>
    </xf>
    <xf numFmtId="0" fontId="19" fillId="0" borderId="259" xfId="0" applyFont="1" applyBorder="1" applyAlignment="1">
      <alignment horizontal="left" vertical="center" wrapText="1"/>
    </xf>
    <xf numFmtId="0" fontId="19" fillId="0" borderId="261" xfId="0" applyFont="1" applyBorder="1" applyAlignment="1">
      <alignment horizontal="left" vertical="center" wrapText="1"/>
    </xf>
    <xf numFmtId="0" fontId="19" fillId="0" borderId="262" xfId="0" applyFont="1" applyBorder="1" applyAlignment="1">
      <alignment horizontal="left" vertical="center" wrapText="1"/>
    </xf>
    <xf numFmtId="0" fontId="19" fillId="0" borderId="263" xfId="0" applyFont="1" applyBorder="1" applyAlignment="1">
      <alignment horizontal="left" vertical="center" wrapText="1"/>
    </xf>
    <xf numFmtId="0" fontId="19" fillId="0" borderId="264" xfId="0" applyFont="1" applyBorder="1" applyAlignment="1">
      <alignment horizontal="left" vertical="center" wrapText="1"/>
    </xf>
    <xf numFmtId="0" fontId="11" fillId="0" borderId="183" xfId="0" applyNumberFormat="1" applyFont="1" applyBorder="1" applyAlignment="1">
      <alignment horizontal="center" vertical="center" wrapText="1"/>
    </xf>
    <xf numFmtId="17" fontId="11" fillId="0" borderId="265" xfId="0" applyNumberFormat="1" applyFont="1" applyBorder="1" applyAlignment="1">
      <alignment horizontal="center" vertical="center" wrapText="1"/>
    </xf>
    <xf numFmtId="0" fontId="11" fillId="0" borderId="184" xfId="0" applyNumberFormat="1" applyFont="1" applyBorder="1" applyAlignment="1">
      <alignment horizontal="center" vertical="center" wrapText="1"/>
    </xf>
    <xf numFmtId="0" fontId="11" fillId="0" borderId="185" xfId="0" applyNumberFormat="1" applyFont="1" applyBorder="1" applyAlignment="1">
      <alignment horizontal="center" vertical="center" wrapText="1"/>
    </xf>
    <xf numFmtId="0" fontId="11" fillId="0" borderId="186" xfId="0" applyNumberFormat="1" applyFont="1" applyBorder="1" applyAlignment="1">
      <alignment horizontal="center" vertical="center" wrapText="1"/>
    </xf>
    <xf numFmtId="0" fontId="11" fillId="0" borderId="187" xfId="0" applyNumberFormat="1" applyFont="1" applyBorder="1" applyAlignment="1">
      <alignment horizontal="center" vertical="center" wrapText="1"/>
    </xf>
    <xf numFmtId="0" fontId="11" fillId="0" borderId="214" xfId="0" applyNumberFormat="1" applyFont="1" applyBorder="1" applyAlignment="1">
      <alignment horizontal="center" vertical="center" wrapText="1"/>
    </xf>
    <xf numFmtId="17" fontId="11" fillId="0" borderId="266" xfId="0" applyNumberFormat="1" applyFont="1" applyBorder="1" applyAlignment="1">
      <alignment horizontal="center" vertical="center" wrapText="1"/>
    </xf>
    <xf numFmtId="44" fontId="13" fillId="0" borderId="161" xfId="0" applyNumberFormat="1" applyFont="1" applyBorder="1"/>
    <xf numFmtId="44" fontId="11" fillId="0" borderId="267" xfId="1" applyFont="1" applyBorder="1" applyAlignment="1">
      <alignment horizontal="center" vertical="center" wrapText="1"/>
    </xf>
    <xf numFmtId="44" fontId="11" fillId="0" borderId="268" xfId="1" applyFont="1" applyBorder="1" applyAlignment="1">
      <alignment horizontal="center" vertical="center" wrapText="1"/>
    </xf>
    <xf numFmtId="44" fontId="11" fillId="0" borderId="269" xfId="1" applyFont="1" applyBorder="1" applyAlignment="1">
      <alignment horizontal="center" vertical="center" wrapText="1"/>
    </xf>
    <xf numFmtId="44" fontId="11" fillId="0" borderId="270" xfId="1" applyFont="1" applyBorder="1" applyAlignment="1">
      <alignment horizontal="center" vertical="center" wrapText="1"/>
    </xf>
    <xf numFmtId="44" fontId="11" fillId="0" borderId="271" xfId="1" applyFont="1" applyBorder="1" applyAlignment="1">
      <alignment horizontal="center" vertical="center" wrapText="1"/>
    </xf>
    <xf numFmtId="44" fontId="11" fillId="0" borderId="272" xfId="1" applyFont="1" applyBorder="1" applyAlignment="1">
      <alignment horizontal="center" vertical="center" wrapText="1"/>
    </xf>
    <xf numFmtId="44" fontId="11" fillId="0" borderId="273" xfId="1" applyFont="1" applyBorder="1" applyAlignment="1">
      <alignment horizontal="center" vertical="center" wrapText="1"/>
    </xf>
    <xf numFmtId="44" fontId="11" fillId="0" borderId="274" xfId="1" applyFont="1" applyBorder="1" applyAlignment="1">
      <alignment horizontal="center" vertical="center" wrapText="1"/>
    </xf>
    <xf numFmtId="44" fontId="11" fillId="0" borderId="275" xfId="1" applyFont="1" applyBorder="1" applyAlignment="1">
      <alignment horizontal="center" vertical="center" wrapText="1"/>
    </xf>
    <xf numFmtId="0" fontId="11" fillId="0" borderId="276" xfId="0" applyFont="1" applyBorder="1" applyAlignment="1">
      <alignment horizontal="left" vertical="center" wrapText="1"/>
    </xf>
    <xf numFmtId="44" fontId="11" fillId="0" borderId="277" xfId="1" applyFont="1" applyBorder="1" applyAlignment="1">
      <alignment horizontal="center" vertical="center" wrapText="1"/>
    </xf>
    <xf numFmtId="44" fontId="11" fillId="0" borderId="278" xfId="1" applyFont="1" applyBorder="1" applyAlignment="1">
      <alignment horizontal="center" vertical="center" wrapText="1"/>
    </xf>
    <xf numFmtId="44" fontId="11" fillId="0" borderId="279" xfId="1" applyFont="1" applyBorder="1" applyAlignment="1">
      <alignment horizontal="center" vertical="center" wrapText="1"/>
    </xf>
    <xf numFmtId="0" fontId="11" fillId="0" borderId="280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44" fontId="11" fillId="0" borderId="281" xfId="1" applyFont="1" applyBorder="1" applyAlignment="1">
      <alignment horizontal="center" vertical="center" wrapText="1"/>
    </xf>
    <xf numFmtId="44" fontId="11" fillId="0" borderId="282" xfId="1" applyFont="1" applyBorder="1" applyAlignment="1">
      <alignment horizontal="center" vertical="center" wrapText="1"/>
    </xf>
    <xf numFmtId="44" fontId="11" fillId="0" borderId="283" xfId="1" applyFont="1" applyBorder="1" applyAlignment="1">
      <alignment horizontal="center" vertical="center" wrapText="1"/>
    </xf>
    <xf numFmtId="44" fontId="11" fillId="0" borderId="284" xfId="1" applyFont="1" applyBorder="1" applyAlignment="1">
      <alignment horizontal="center" vertical="center" wrapText="1"/>
    </xf>
    <xf numFmtId="44" fontId="8" fillId="3" borderId="161" xfId="0" applyNumberFormat="1" applyFont="1" applyFill="1" applyBorder="1"/>
    <xf numFmtId="44" fontId="2" fillId="0" borderId="164" xfId="0" applyNumberFormat="1" applyFont="1" applyBorder="1"/>
    <xf numFmtId="44" fontId="2" fillId="0" borderId="285" xfId="0" applyNumberFormat="1" applyFont="1" applyBorder="1"/>
    <xf numFmtId="17" fontId="11" fillId="0" borderId="286" xfId="0" applyNumberFormat="1" applyFont="1" applyBorder="1" applyAlignment="1">
      <alignment horizontal="center" vertical="center" wrapText="1"/>
    </xf>
    <xf numFmtId="0" fontId="11" fillId="0" borderId="287" xfId="0" applyNumberFormat="1" applyFont="1" applyBorder="1" applyAlignment="1">
      <alignment horizontal="center" vertical="center" wrapText="1"/>
    </xf>
    <xf numFmtId="17" fontId="11" fillId="0" borderId="213" xfId="0" applyNumberFormat="1" applyFont="1" applyBorder="1" applyAlignment="1">
      <alignment horizontal="center" vertical="center" wrapText="1"/>
    </xf>
    <xf numFmtId="44" fontId="11" fillId="0" borderId="288" xfId="1" applyFont="1" applyBorder="1" applyAlignment="1">
      <alignment horizontal="center" vertical="center" wrapText="1"/>
    </xf>
    <xf numFmtId="44" fontId="11" fillId="0" borderId="289" xfId="1" applyFont="1" applyBorder="1" applyAlignment="1">
      <alignment horizontal="center" vertical="center" wrapText="1"/>
    </xf>
    <xf numFmtId="44" fontId="11" fillId="0" borderId="290" xfId="1" applyFont="1" applyBorder="1" applyAlignment="1">
      <alignment horizontal="center" vertical="center" wrapText="1"/>
    </xf>
    <xf numFmtId="44" fontId="11" fillId="0" borderId="291" xfId="1" applyFont="1" applyBorder="1" applyAlignment="1">
      <alignment horizontal="center" vertical="center" wrapText="1"/>
    </xf>
    <xf numFmtId="44" fontId="11" fillId="0" borderId="292" xfId="1" applyFont="1" applyBorder="1" applyAlignment="1">
      <alignment horizontal="center" vertical="center" wrapText="1"/>
    </xf>
    <xf numFmtId="0" fontId="11" fillId="0" borderId="293" xfId="0" applyFont="1" applyBorder="1" applyAlignment="1">
      <alignment horizontal="left" vertical="center" wrapText="1"/>
    </xf>
    <xf numFmtId="44" fontId="11" fillId="0" borderId="294" xfId="1" applyFont="1" applyBorder="1" applyAlignment="1">
      <alignment horizontal="center" vertical="center" wrapText="1"/>
    </xf>
    <xf numFmtId="44" fontId="11" fillId="0" borderId="295" xfId="1" applyFont="1" applyBorder="1" applyAlignment="1">
      <alignment horizontal="center" vertical="center" wrapText="1"/>
    </xf>
    <xf numFmtId="44" fontId="11" fillId="0" borderId="296" xfId="1" applyFont="1" applyBorder="1" applyAlignment="1">
      <alignment horizontal="center" vertical="center" wrapText="1"/>
    </xf>
    <xf numFmtId="44" fontId="11" fillId="0" borderId="297" xfId="1" applyFont="1" applyBorder="1" applyAlignment="1">
      <alignment horizontal="center" vertical="center" wrapText="1"/>
    </xf>
    <xf numFmtId="44" fontId="11" fillId="0" borderId="235" xfId="1" applyFont="1" applyBorder="1" applyAlignment="1">
      <alignment horizontal="center" vertical="center" wrapText="1"/>
    </xf>
    <xf numFmtId="44" fontId="11" fillId="0" borderId="298" xfId="1" applyFont="1" applyBorder="1" applyAlignment="1">
      <alignment horizontal="center" vertical="center" wrapText="1"/>
    </xf>
    <xf numFmtId="44" fontId="11" fillId="0" borderId="299" xfId="1" applyFont="1" applyBorder="1" applyAlignment="1">
      <alignment horizontal="center" vertical="center" wrapText="1"/>
    </xf>
    <xf numFmtId="44" fontId="11" fillId="0" borderId="300" xfId="1" applyFont="1" applyBorder="1" applyAlignment="1">
      <alignment horizontal="center" vertical="center" wrapText="1"/>
    </xf>
    <xf numFmtId="44" fontId="11" fillId="0" borderId="301" xfId="1" applyFont="1" applyBorder="1" applyAlignment="1">
      <alignment horizontal="center" vertical="center" wrapText="1"/>
    </xf>
    <xf numFmtId="44" fontId="11" fillId="0" borderId="302" xfId="1" applyFont="1" applyBorder="1" applyAlignment="1">
      <alignment horizontal="center" vertical="center" wrapText="1"/>
    </xf>
    <xf numFmtId="17" fontId="11" fillId="0" borderId="253" xfId="0" applyNumberFormat="1" applyFont="1" applyBorder="1" applyAlignment="1">
      <alignment horizontal="center" vertical="center" wrapText="1"/>
    </xf>
    <xf numFmtId="44" fontId="11" fillId="0" borderId="305" xfId="1" applyFont="1" applyBorder="1" applyAlignment="1">
      <alignment horizontal="center" vertical="center" wrapText="1"/>
    </xf>
    <xf numFmtId="44" fontId="11" fillId="0" borderId="306" xfId="1" applyFont="1" applyBorder="1" applyAlignment="1">
      <alignment horizontal="center" vertical="center" wrapText="1"/>
    </xf>
    <xf numFmtId="44" fontId="11" fillId="0" borderId="307" xfId="1" applyFont="1" applyBorder="1" applyAlignment="1">
      <alignment horizontal="center" vertical="center" wrapText="1"/>
    </xf>
    <xf numFmtId="44" fontId="11" fillId="0" borderId="308" xfId="1" applyFont="1" applyBorder="1" applyAlignment="1">
      <alignment horizontal="center" vertical="center" wrapText="1"/>
    </xf>
    <xf numFmtId="0" fontId="11" fillId="0" borderId="310" xfId="0" applyFont="1" applyBorder="1" applyAlignment="1">
      <alignment horizontal="left" vertical="center" wrapText="1"/>
    </xf>
    <xf numFmtId="0" fontId="11" fillId="0" borderId="290" xfId="0" applyNumberFormat="1" applyFont="1" applyBorder="1" applyAlignment="1">
      <alignment horizontal="center" vertical="center" wrapText="1"/>
    </xf>
    <xf numFmtId="0" fontId="11" fillId="0" borderId="307" xfId="0" applyNumberFormat="1" applyFont="1" applyBorder="1" applyAlignment="1">
      <alignment horizontal="center" vertical="center" wrapText="1"/>
    </xf>
    <xf numFmtId="0" fontId="19" fillId="0" borderId="292" xfId="0" applyFont="1" applyBorder="1" applyAlignment="1">
      <alignment horizontal="left" vertical="center" wrapText="1"/>
    </xf>
    <xf numFmtId="0" fontId="19" fillId="0" borderId="309" xfId="0" applyFont="1" applyBorder="1" applyAlignment="1">
      <alignment horizontal="left" vertical="center" wrapText="1"/>
    </xf>
    <xf numFmtId="44" fontId="11" fillId="0" borderId="311" xfId="1" applyFont="1" applyBorder="1" applyAlignment="1">
      <alignment horizontal="center" vertical="center" wrapText="1"/>
    </xf>
    <xf numFmtId="44" fontId="11" fillId="0" borderId="312" xfId="1" applyFont="1" applyBorder="1" applyAlignment="1">
      <alignment horizontal="center" vertical="center" wrapText="1"/>
    </xf>
    <xf numFmtId="44" fontId="11" fillId="0" borderId="313" xfId="1" applyFont="1" applyBorder="1" applyAlignment="1">
      <alignment horizontal="center" vertical="center" wrapText="1"/>
    </xf>
    <xf numFmtId="44" fontId="11" fillId="0" borderId="256" xfId="1" applyFont="1" applyBorder="1" applyAlignment="1">
      <alignment horizontal="center" vertical="center" wrapText="1"/>
    </xf>
    <xf numFmtId="44" fontId="11" fillId="0" borderId="314" xfId="1" applyFont="1" applyBorder="1" applyAlignment="1">
      <alignment horizontal="center" vertical="center" wrapText="1"/>
    </xf>
    <xf numFmtId="0" fontId="19" fillId="0" borderId="3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" fontId="11" fillId="0" borderId="0" xfId="0" applyNumberFormat="1" applyFont="1" applyBorder="1" applyAlignment="1">
      <alignment horizontal="center" vertical="center" wrapText="1"/>
    </xf>
    <xf numFmtId="0" fontId="12" fillId="18" borderId="127" xfId="0" applyFont="1" applyFill="1" applyBorder="1" applyAlignment="1">
      <alignment horizontal="center" vertical="center" wrapText="1"/>
    </xf>
    <xf numFmtId="0" fontId="19" fillId="18" borderId="258" xfId="0" applyFont="1" applyFill="1" applyBorder="1" applyAlignment="1">
      <alignment horizontal="left" vertical="center" wrapText="1"/>
    </xf>
    <xf numFmtId="0" fontId="12" fillId="18" borderId="128" xfId="0" applyFont="1" applyFill="1" applyBorder="1" applyAlignment="1">
      <alignment horizontal="center" vertical="center" wrapText="1"/>
    </xf>
    <xf numFmtId="0" fontId="19" fillId="18" borderId="259" xfId="0" applyFont="1" applyFill="1" applyBorder="1" applyAlignment="1">
      <alignment horizontal="left" vertical="center" wrapText="1"/>
    </xf>
    <xf numFmtId="0" fontId="12" fillId="18" borderId="228" xfId="0" applyFont="1" applyFill="1" applyBorder="1" applyAlignment="1">
      <alignment horizontal="center" vertical="center" wrapText="1"/>
    </xf>
    <xf numFmtId="0" fontId="12" fillId="18" borderId="130" xfId="0" applyFont="1" applyFill="1" applyBorder="1" applyAlignment="1">
      <alignment horizontal="center" vertical="center" wrapText="1"/>
    </xf>
    <xf numFmtId="0" fontId="19" fillId="18" borderId="260" xfId="0" applyFont="1" applyFill="1" applyBorder="1" applyAlignment="1">
      <alignment horizontal="left" vertical="center" wrapText="1"/>
    </xf>
    <xf numFmtId="0" fontId="19" fillId="0" borderId="207" xfId="0" applyFont="1" applyBorder="1" applyAlignment="1">
      <alignment horizontal="left" vertical="center" wrapText="1"/>
    </xf>
    <xf numFmtId="0" fontId="11" fillId="0" borderId="319" xfId="0" applyNumberFormat="1" applyFont="1" applyBorder="1" applyAlignment="1">
      <alignment horizontal="center" vertical="center" wrapText="1"/>
    </xf>
    <xf numFmtId="44" fontId="11" fillId="0" borderId="320" xfId="1" applyFont="1" applyBorder="1" applyAlignment="1">
      <alignment horizontal="center" vertical="center" wrapText="1"/>
    </xf>
    <xf numFmtId="44" fontId="11" fillId="0" borderId="321" xfId="1" applyFont="1" applyBorder="1" applyAlignment="1">
      <alignment horizontal="center" vertical="center" wrapText="1"/>
    </xf>
    <xf numFmtId="0" fontId="19" fillId="0" borderId="322" xfId="0" applyFont="1" applyBorder="1" applyAlignment="1">
      <alignment horizontal="left" vertical="center" wrapText="1"/>
    </xf>
    <xf numFmtId="0" fontId="11" fillId="0" borderId="323" xfId="0" applyNumberFormat="1" applyFont="1" applyBorder="1" applyAlignment="1">
      <alignment horizontal="center" vertical="center" wrapText="1"/>
    </xf>
    <xf numFmtId="17" fontId="11" fillId="0" borderId="171" xfId="0" applyNumberFormat="1" applyFont="1" applyBorder="1" applyAlignment="1">
      <alignment horizontal="center" vertical="center" wrapText="1"/>
    </xf>
    <xf numFmtId="44" fontId="11" fillId="0" borderId="324" xfId="1" applyFont="1" applyBorder="1" applyAlignment="1">
      <alignment horizontal="center" vertical="center" wrapText="1"/>
    </xf>
    <xf numFmtId="44" fontId="11" fillId="0" borderId="325" xfId="1" applyFont="1" applyBorder="1" applyAlignment="1">
      <alignment horizontal="center" vertical="center" wrapText="1"/>
    </xf>
    <xf numFmtId="44" fontId="11" fillId="0" borderId="326" xfId="1" applyFont="1" applyBorder="1" applyAlignment="1">
      <alignment horizontal="center" vertical="center" wrapText="1"/>
    </xf>
    <xf numFmtId="44" fontId="11" fillId="0" borderId="323" xfId="1" applyFont="1" applyBorder="1" applyAlignment="1">
      <alignment horizontal="center" vertical="center" wrapText="1"/>
    </xf>
    <xf numFmtId="44" fontId="11" fillId="0" borderId="322" xfId="1" applyFont="1" applyBorder="1" applyAlignment="1">
      <alignment horizontal="center" vertical="center" wrapText="1"/>
    </xf>
    <xf numFmtId="0" fontId="11" fillId="0" borderId="327" xfId="0" applyFont="1" applyBorder="1" applyAlignment="1">
      <alignment horizontal="left" vertical="center" wrapText="1"/>
    </xf>
    <xf numFmtId="44" fontId="11" fillId="0" borderId="328" xfId="1" applyFont="1" applyBorder="1" applyAlignment="1">
      <alignment horizontal="center" vertical="center" wrapText="1"/>
    </xf>
    <xf numFmtId="44" fontId="11" fillId="0" borderId="329" xfId="1" applyFont="1" applyBorder="1" applyAlignment="1">
      <alignment horizontal="center" vertical="center" wrapText="1"/>
    </xf>
    <xf numFmtId="0" fontId="19" fillId="0" borderId="330" xfId="0" applyFont="1" applyBorder="1" applyAlignment="1">
      <alignment horizontal="left" vertical="center" wrapText="1"/>
    </xf>
    <xf numFmtId="0" fontId="11" fillId="0" borderId="331" xfId="0" applyNumberFormat="1" applyFont="1" applyBorder="1" applyAlignment="1">
      <alignment horizontal="center" vertical="center" wrapText="1"/>
    </xf>
    <xf numFmtId="17" fontId="11" fillId="0" borderId="332" xfId="0" applyNumberFormat="1" applyFont="1" applyBorder="1" applyAlignment="1">
      <alignment horizontal="center" vertical="center" wrapText="1"/>
    </xf>
    <xf numFmtId="44" fontId="11" fillId="0" borderId="331" xfId="1" applyFont="1" applyBorder="1" applyAlignment="1">
      <alignment horizontal="center" vertical="center" wrapText="1"/>
    </xf>
    <xf numFmtId="44" fontId="11" fillId="0" borderId="333" xfId="1" applyFont="1" applyBorder="1" applyAlignment="1">
      <alignment horizontal="center" vertical="center" wrapText="1"/>
    </xf>
    <xf numFmtId="44" fontId="11" fillId="0" borderId="334" xfId="1" applyFont="1" applyBorder="1" applyAlignment="1">
      <alignment horizontal="center" vertical="center" wrapText="1"/>
    </xf>
    <xf numFmtId="44" fontId="11" fillId="0" borderId="335" xfId="1" applyFont="1" applyBorder="1" applyAlignment="1">
      <alignment horizontal="center" vertical="center" wrapText="1"/>
    </xf>
    <xf numFmtId="44" fontId="11" fillId="0" borderId="336" xfId="1" applyFont="1" applyBorder="1" applyAlignment="1">
      <alignment horizontal="center" vertical="center" wrapText="1"/>
    </xf>
    <xf numFmtId="44" fontId="11" fillId="0" borderId="337" xfId="1" applyFont="1" applyBorder="1" applyAlignment="1">
      <alignment horizontal="center" vertical="center" wrapText="1"/>
    </xf>
    <xf numFmtId="44" fontId="11" fillId="0" borderId="338" xfId="1" applyFont="1" applyBorder="1" applyAlignment="1">
      <alignment horizontal="center" vertical="center" wrapText="1"/>
    </xf>
    <xf numFmtId="44" fontId="11" fillId="0" borderId="339" xfId="1" applyFont="1" applyBorder="1" applyAlignment="1">
      <alignment horizontal="center" vertical="center" wrapText="1"/>
    </xf>
    <xf numFmtId="44" fontId="11" fillId="0" borderId="340" xfId="1" applyFont="1" applyBorder="1" applyAlignment="1">
      <alignment horizontal="center" vertical="center" wrapText="1"/>
    </xf>
    <xf numFmtId="17" fontId="11" fillId="0" borderId="341" xfId="0" applyNumberFormat="1" applyFont="1" applyBorder="1" applyAlignment="1">
      <alignment horizontal="center" vertical="center" wrapText="1"/>
    </xf>
    <xf numFmtId="44" fontId="11" fillId="0" borderId="280" xfId="1" applyFont="1" applyBorder="1" applyAlignment="1">
      <alignment horizontal="center" vertical="center" wrapText="1"/>
    </xf>
    <xf numFmtId="44" fontId="11" fillId="0" borderId="342" xfId="1" applyFont="1" applyBorder="1" applyAlignment="1">
      <alignment horizontal="center" vertical="center" wrapText="1"/>
    </xf>
    <xf numFmtId="44" fontId="11" fillId="0" borderId="343" xfId="1" applyFont="1" applyBorder="1" applyAlignment="1">
      <alignment horizontal="center" vertical="center" wrapText="1"/>
    </xf>
    <xf numFmtId="44" fontId="16" fillId="0" borderId="85" xfId="1" applyFont="1" applyBorder="1" applyAlignment="1">
      <alignment horizontal="left" vertical="center" wrapText="1"/>
    </xf>
    <xf numFmtId="44" fontId="0" fillId="0" borderId="0" xfId="0" applyNumberFormat="1"/>
    <xf numFmtId="0" fontId="17" fillId="0" borderId="98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top" wrapText="1"/>
    </xf>
    <xf numFmtId="0" fontId="11" fillId="0" borderId="101" xfId="0" applyFont="1" applyBorder="1" applyAlignment="1">
      <alignment horizontal="center" vertical="top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100" xfId="0" applyFont="1" applyBorder="1" applyAlignment="1">
      <alignment horizontal="center" vertical="top" wrapText="1"/>
    </xf>
    <xf numFmtId="0" fontId="12" fillId="0" borderId="101" xfId="0" applyFont="1" applyBorder="1" applyAlignment="1">
      <alignment horizontal="center" vertical="top" wrapText="1"/>
    </xf>
    <xf numFmtId="0" fontId="18" fillId="6" borderId="7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9" fillId="0" borderId="239" xfId="0" applyFont="1" applyBorder="1" applyAlignment="1">
      <alignment horizontal="left" vertical="center" wrapText="1" indent="2"/>
    </xf>
    <xf numFmtId="0" fontId="18" fillId="6" borderId="94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left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16" fillId="6" borderId="87" xfId="0" applyFont="1" applyFill="1" applyBorder="1" applyAlignment="1">
      <alignment horizontal="center" vertical="center" wrapText="1"/>
    </xf>
    <xf numFmtId="0" fontId="16" fillId="6" borderId="88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1" fillId="0" borderId="256" xfId="0" applyFont="1" applyBorder="1" applyAlignment="1">
      <alignment horizontal="center" vertical="center" wrapText="1"/>
    </xf>
    <xf numFmtId="0" fontId="11" fillId="0" borderId="145" xfId="0" applyFont="1" applyBorder="1" applyAlignment="1">
      <alignment horizontal="center" vertical="center" wrapText="1"/>
    </xf>
    <xf numFmtId="0" fontId="11" fillId="0" borderId="235" xfId="0" applyFont="1" applyBorder="1" applyAlignment="1">
      <alignment horizontal="center" vertical="center" wrapText="1"/>
    </xf>
    <xf numFmtId="0" fontId="20" fillId="18" borderId="100" xfId="0" applyFont="1" applyFill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20" fillId="0" borderId="167" xfId="0" applyFont="1" applyBorder="1" applyAlignment="1">
      <alignment horizontal="center" vertical="center" wrapText="1"/>
    </xf>
    <xf numFmtId="0" fontId="20" fillId="0" borderId="190" xfId="0" applyFont="1" applyBorder="1" applyAlignment="1">
      <alignment horizontal="center" vertical="center" wrapText="1"/>
    </xf>
    <xf numFmtId="0" fontId="20" fillId="0" borderId="248" xfId="0" applyFont="1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center" vertical="center" wrapText="1"/>
    </xf>
    <xf numFmtId="0" fontId="20" fillId="18" borderId="218" xfId="0" applyFont="1" applyFill="1" applyBorder="1" applyAlignment="1">
      <alignment horizontal="center" vertical="center" wrapText="1"/>
    </xf>
    <xf numFmtId="0" fontId="20" fillId="18" borderId="208" xfId="0" applyFont="1" applyFill="1" applyBorder="1" applyAlignment="1">
      <alignment horizontal="center" vertical="center" wrapText="1"/>
    </xf>
    <xf numFmtId="0" fontId="20" fillId="18" borderId="211" xfId="0" applyFont="1" applyFill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22" xfId="0" applyFont="1" applyFill="1" applyBorder="1" applyAlignment="1">
      <alignment horizontal="center" vertical="center" wrapText="1"/>
    </xf>
    <xf numFmtId="0" fontId="9" fillId="19" borderId="125" xfId="0" applyFont="1" applyFill="1" applyBorder="1" applyAlignment="1">
      <alignment horizontal="center" vertical="center" wrapText="1"/>
    </xf>
    <xf numFmtId="0" fontId="9" fillId="19" borderId="123" xfId="0" applyFont="1" applyFill="1" applyBorder="1" applyAlignment="1">
      <alignment horizontal="center" vertical="center" wrapText="1"/>
    </xf>
    <xf numFmtId="0" fontId="9" fillId="19" borderId="126" xfId="0" applyFont="1" applyFill="1" applyBorder="1" applyAlignment="1">
      <alignment horizontal="center" vertical="center" wrapText="1"/>
    </xf>
    <xf numFmtId="0" fontId="9" fillId="19" borderId="124" xfId="0" applyFont="1" applyFill="1" applyBorder="1" applyAlignment="1">
      <alignment horizontal="center" vertical="center" wrapText="1"/>
    </xf>
    <xf numFmtId="0" fontId="9" fillId="0" borderId="21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1" fillId="0" borderId="25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34" xfId="0" applyFont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2" borderId="108" xfId="0" applyFont="1" applyFill="1" applyBorder="1" applyAlignment="1">
      <alignment horizontal="center" vertical="center" wrapText="1"/>
    </xf>
    <xf numFmtId="0" fontId="11" fillId="12" borderId="109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10" xfId="0" applyFont="1" applyFill="1" applyBorder="1" applyAlignment="1">
      <alignment horizontal="center" vertical="center" wrapText="1"/>
    </xf>
    <xf numFmtId="0" fontId="10" fillId="7" borderId="111" xfId="0" applyFont="1" applyFill="1" applyBorder="1" applyAlignment="1">
      <alignment horizontal="center" vertical="center" wrapText="1"/>
    </xf>
    <xf numFmtId="0" fontId="10" fillId="7" borderId="11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1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05" xfId="0" applyFont="1" applyFill="1" applyBorder="1" applyAlignment="1">
      <alignment horizontal="left" vertical="center" wrapText="1"/>
    </xf>
    <xf numFmtId="0" fontId="0" fillId="0" borderId="1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4" xfId="0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4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1" fillId="0" borderId="303" xfId="0" applyFont="1" applyBorder="1" applyAlignment="1">
      <alignment horizontal="center" vertical="center" wrapText="1"/>
    </xf>
    <xf numFmtId="0" fontId="11" fillId="0" borderId="304" xfId="0" applyFont="1" applyBorder="1" applyAlignment="1">
      <alignment horizontal="center" vertical="center" wrapText="1"/>
    </xf>
    <xf numFmtId="0" fontId="11" fillId="0" borderId="167" xfId="0" applyFont="1" applyBorder="1" applyAlignment="1">
      <alignment horizontal="center" vertical="center" wrapText="1"/>
    </xf>
    <xf numFmtId="0" fontId="11" fillId="0" borderId="248" xfId="0" applyFont="1" applyBorder="1" applyAlignment="1">
      <alignment horizontal="center" vertical="center" wrapText="1"/>
    </xf>
    <xf numFmtId="0" fontId="11" fillId="0" borderId="316" xfId="0" applyFont="1" applyBorder="1" applyAlignment="1">
      <alignment horizontal="center" vertical="center" wrapText="1"/>
    </xf>
    <xf numFmtId="0" fontId="11" fillId="0" borderId="317" xfId="0" applyFont="1" applyBorder="1" applyAlignment="1">
      <alignment horizontal="center" vertical="center" wrapText="1"/>
    </xf>
    <xf numFmtId="0" fontId="11" fillId="0" borderId="318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689" y="294822"/>
          <a:ext cx="1533526" cy="78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topLeftCell="A2" zoomScale="90" zoomScaleNormal="90" workbookViewId="0">
      <selection activeCell="B2" sqref="B2:E29"/>
    </sheetView>
  </sheetViews>
  <sheetFormatPr baseColWidth="10" defaultRowHeight="15" x14ac:dyDescent="0.25"/>
  <cols>
    <col min="2" max="2" width="30.7109375" customWidth="1"/>
    <col min="3" max="3" width="32.5703125" customWidth="1"/>
    <col min="4" max="4" width="37" customWidth="1"/>
    <col min="5" max="5" width="41.4257812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323"/>
      <c r="C2" s="326" t="s">
        <v>46</v>
      </c>
      <c r="D2" s="326"/>
      <c r="E2" s="24" t="s">
        <v>47</v>
      </c>
    </row>
    <row r="3" spans="2:5" ht="21.75" customHeight="1" x14ac:dyDescent="0.25">
      <c r="B3" s="324"/>
      <c r="C3" s="327"/>
      <c r="D3" s="327"/>
      <c r="E3" s="25" t="s">
        <v>48</v>
      </c>
    </row>
    <row r="4" spans="2:5" ht="19.5" customHeight="1" x14ac:dyDescent="0.25">
      <c r="B4" s="324"/>
      <c r="C4" s="327"/>
      <c r="D4" s="327"/>
      <c r="E4" s="25" t="s">
        <v>49</v>
      </c>
    </row>
    <row r="5" spans="2:5" ht="9" customHeight="1" x14ac:dyDescent="0.25">
      <c r="B5" s="324"/>
      <c r="C5" s="328" t="s">
        <v>0</v>
      </c>
      <c r="D5" s="328"/>
      <c r="E5" s="330" t="s">
        <v>50</v>
      </c>
    </row>
    <row r="6" spans="2:5" ht="12.75" customHeight="1" x14ac:dyDescent="0.25">
      <c r="B6" s="325"/>
      <c r="C6" s="329"/>
      <c r="D6" s="329"/>
      <c r="E6" s="331"/>
    </row>
    <row r="7" spans="2:5" ht="11.25" customHeight="1" x14ac:dyDescent="0.25">
      <c r="B7" s="26"/>
      <c r="C7" s="27"/>
      <c r="D7" s="27"/>
      <c r="E7" s="28"/>
    </row>
    <row r="8" spans="2:5" ht="25.5" customHeight="1" x14ac:dyDescent="0.25">
      <c r="B8" s="332" t="s">
        <v>70</v>
      </c>
      <c r="C8" s="332"/>
      <c r="D8" s="332"/>
      <c r="E8" s="332"/>
    </row>
    <row r="9" spans="2:5" ht="9.75" customHeight="1" x14ac:dyDescent="0.25"/>
    <row r="10" spans="2:5" ht="24.75" customHeight="1" x14ac:dyDescent="0.25">
      <c r="B10" s="29" t="s">
        <v>51</v>
      </c>
      <c r="C10" s="160" t="s">
        <v>93</v>
      </c>
      <c r="D10" s="30" t="s">
        <v>52</v>
      </c>
      <c r="E10" s="161" t="s">
        <v>92</v>
      </c>
    </row>
    <row r="11" spans="2:5" ht="15.75" thickBot="1" x14ac:dyDescent="0.3"/>
    <row r="12" spans="2:5" ht="30" customHeight="1" thickTop="1" x14ac:dyDescent="0.25">
      <c r="B12" s="321" t="s">
        <v>53</v>
      </c>
      <c r="C12" s="322"/>
      <c r="D12" s="321" t="s">
        <v>54</v>
      </c>
      <c r="E12" s="322"/>
    </row>
    <row r="13" spans="2:5" ht="24.75" customHeight="1" x14ac:dyDescent="0.25">
      <c r="B13" s="31" t="s">
        <v>55</v>
      </c>
      <c r="C13" s="32" t="s">
        <v>56</v>
      </c>
      <c r="D13" s="32" t="s">
        <v>55</v>
      </c>
      <c r="E13" s="32" t="s">
        <v>56</v>
      </c>
    </row>
    <row r="14" spans="2:5" ht="153" customHeight="1" x14ac:dyDescent="0.25">
      <c r="B14" s="162" t="s">
        <v>79</v>
      </c>
      <c r="C14" s="163" t="s">
        <v>80</v>
      </c>
      <c r="D14" s="163" t="s">
        <v>81</v>
      </c>
      <c r="E14" s="163" t="s">
        <v>82</v>
      </c>
    </row>
    <row r="15" spans="2:5" ht="20.25" customHeight="1" x14ac:dyDescent="0.25">
      <c r="B15" s="313" t="s">
        <v>57</v>
      </c>
      <c r="C15" s="314"/>
      <c r="D15" s="33" t="s">
        <v>58</v>
      </c>
      <c r="E15" s="33" t="s">
        <v>59</v>
      </c>
    </row>
    <row r="16" spans="2:5" ht="201.75" customHeight="1" x14ac:dyDescent="0.25">
      <c r="B16" s="307" t="s">
        <v>85</v>
      </c>
      <c r="C16" s="307"/>
      <c r="D16" s="163" t="s">
        <v>83</v>
      </c>
      <c r="E16" s="164" t="s">
        <v>84</v>
      </c>
    </row>
    <row r="17" spans="2:5" ht="17.25" customHeight="1" x14ac:dyDescent="0.25">
      <c r="B17" s="315" t="s">
        <v>60</v>
      </c>
      <c r="C17" s="316"/>
      <c r="D17" s="319" t="s">
        <v>61</v>
      </c>
      <c r="E17" s="320"/>
    </row>
    <row r="18" spans="2:5" ht="29.25" customHeight="1" x14ac:dyDescent="0.25">
      <c r="B18" s="317"/>
      <c r="C18" s="318"/>
      <c r="D18" s="33" t="s">
        <v>62</v>
      </c>
      <c r="E18" s="33" t="s">
        <v>63</v>
      </c>
    </row>
    <row r="19" spans="2:5" ht="87" customHeight="1" x14ac:dyDescent="0.25">
      <c r="B19" s="307" t="s">
        <v>86</v>
      </c>
      <c r="C19" s="307"/>
      <c r="D19" s="163" t="s">
        <v>87</v>
      </c>
      <c r="E19" s="163" t="s">
        <v>88</v>
      </c>
    </row>
    <row r="20" spans="2:5" ht="40.5" customHeight="1" x14ac:dyDescent="0.25">
      <c r="B20" s="305" t="s">
        <v>64</v>
      </c>
      <c r="C20" s="306"/>
      <c r="D20" s="33" t="s">
        <v>65</v>
      </c>
      <c r="E20" s="33" t="s">
        <v>66</v>
      </c>
    </row>
    <row r="21" spans="2:5" ht="87" customHeight="1" x14ac:dyDescent="0.25">
      <c r="B21" s="307" t="s">
        <v>89</v>
      </c>
      <c r="C21" s="307"/>
      <c r="D21" s="165" t="s">
        <v>90</v>
      </c>
      <c r="E21" s="165" t="s">
        <v>91</v>
      </c>
    </row>
    <row r="22" spans="2:5" ht="22.5" customHeight="1" x14ac:dyDescent="0.25">
      <c r="B22" s="305" t="s">
        <v>67</v>
      </c>
      <c r="C22" s="308"/>
      <c r="D22" s="308"/>
      <c r="E22" s="34" t="s">
        <v>68</v>
      </c>
    </row>
    <row r="23" spans="2:5" ht="50.25" customHeight="1" x14ac:dyDescent="0.25">
      <c r="B23" s="309" t="s">
        <v>94</v>
      </c>
      <c r="C23" s="310"/>
      <c r="D23" s="310"/>
      <c r="E23" s="293">
        <f>'B. acciones'!AI39</f>
        <v>564317</v>
      </c>
    </row>
    <row r="24" spans="2:5" ht="12" customHeight="1" thickBot="1" x14ac:dyDescent="0.3">
      <c r="B24" s="311"/>
      <c r="C24" s="312"/>
      <c r="D24" s="312"/>
      <c r="E24" s="35"/>
    </row>
    <row r="25" spans="2:5" ht="18.75" customHeight="1" thickTop="1" x14ac:dyDescent="0.25">
      <c r="B25" s="295"/>
      <c r="C25" s="296"/>
      <c r="D25" s="296"/>
      <c r="E25" s="296"/>
    </row>
    <row r="26" spans="2:5" ht="33" customHeight="1" x14ac:dyDescent="0.25">
      <c r="B26" s="301"/>
      <c r="C26" s="302"/>
      <c r="D26" s="301"/>
      <c r="E26" s="302"/>
    </row>
    <row r="27" spans="2:5" ht="6" customHeight="1" x14ac:dyDescent="0.25">
      <c r="B27" s="303"/>
      <c r="C27" s="304"/>
      <c r="D27" s="303"/>
      <c r="E27" s="304"/>
    </row>
    <row r="28" spans="2:5" ht="16.5" customHeight="1" x14ac:dyDescent="0.25">
      <c r="B28" s="299" t="s">
        <v>138</v>
      </c>
      <c r="C28" s="300"/>
      <c r="D28" s="299" t="s">
        <v>74</v>
      </c>
      <c r="E28" s="300"/>
    </row>
    <row r="29" spans="2:5" ht="21" customHeight="1" x14ac:dyDescent="0.25">
      <c r="B29" s="297" t="s">
        <v>115</v>
      </c>
      <c r="C29" s="298"/>
      <c r="D29" s="297" t="s">
        <v>77</v>
      </c>
      <c r="E29" s="298"/>
    </row>
  </sheetData>
  <mergeCells count="24">
    <mergeCell ref="B12:C12"/>
    <mergeCell ref="D12:E12"/>
    <mergeCell ref="B2:B6"/>
    <mergeCell ref="C2:D4"/>
    <mergeCell ref="C5:D6"/>
    <mergeCell ref="E5:E6"/>
    <mergeCell ref="B8:E8"/>
    <mergeCell ref="B15:C15"/>
    <mergeCell ref="B16:C16"/>
    <mergeCell ref="B17:C18"/>
    <mergeCell ref="D17:E17"/>
    <mergeCell ref="B19:C19"/>
    <mergeCell ref="B20:C20"/>
    <mergeCell ref="B21:C21"/>
    <mergeCell ref="B22:D22"/>
    <mergeCell ref="B23:D23"/>
    <mergeCell ref="B24:D24"/>
    <mergeCell ref="B25:E25"/>
    <mergeCell ref="B29:C29"/>
    <mergeCell ref="D29:E29"/>
    <mergeCell ref="B28:C28"/>
    <mergeCell ref="B26:C27"/>
    <mergeCell ref="D26:E27"/>
    <mergeCell ref="D28:E28"/>
  </mergeCells>
  <pageMargins left="0.70866141732283472" right="0.70866141732283472" top="0.74803149606299213" bottom="0.74803149606299213" header="0.31496062992125984" footer="0.31496062992125984"/>
  <pageSetup scale="7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53"/>
  <sheetViews>
    <sheetView topLeftCell="X36" zoomScale="70" zoomScaleNormal="70" workbookViewId="0">
      <selection activeCell="AC28" sqref="AC28"/>
    </sheetView>
  </sheetViews>
  <sheetFormatPr baseColWidth="10" defaultRowHeight="15" x14ac:dyDescent="0.25"/>
  <cols>
    <col min="1" max="1" width="4.28515625" customWidth="1"/>
    <col min="2" max="2" width="7" customWidth="1"/>
    <col min="3" max="3" width="28.5703125" customWidth="1"/>
    <col min="4" max="4" width="6.140625" customWidth="1"/>
    <col min="5" max="5" width="47" customWidth="1"/>
    <col min="6" max="6" width="13.7109375" customWidth="1"/>
    <col min="7" max="7" width="28.140625" customWidth="1"/>
    <col min="8" max="8" width="15.140625" customWidth="1"/>
    <col min="9" max="9" width="14.85546875" customWidth="1"/>
    <col min="10" max="10" width="18.28515625" customWidth="1"/>
    <col min="11" max="11" width="13.5703125" customWidth="1"/>
    <col min="12" max="12" width="18.710937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6.7109375" customWidth="1"/>
    <col min="24" max="24" width="14" customWidth="1"/>
    <col min="25" max="25" width="15.5703125" customWidth="1"/>
    <col min="26" max="26" width="17.140625" customWidth="1"/>
    <col min="27" max="27" width="17.28515625" customWidth="1"/>
    <col min="28" max="28" width="17.85546875" customWidth="1"/>
    <col min="29" max="29" width="17" customWidth="1"/>
    <col min="30" max="30" width="18.28515625" customWidth="1"/>
    <col min="31" max="31" width="15.42578125" customWidth="1"/>
    <col min="32" max="32" width="18.85546875" customWidth="1"/>
    <col min="33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37"/>
      <c r="F1" s="37"/>
    </row>
    <row r="2" spans="2:57" ht="15" customHeight="1" x14ac:dyDescent="0.25">
      <c r="B2" s="473"/>
      <c r="C2" s="474"/>
      <c r="D2" s="474"/>
      <c r="E2" s="474"/>
      <c r="F2" s="475"/>
      <c r="G2" s="347" t="s">
        <v>0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9"/>
      <c r="U2" s="38" t="s">
        <v>71</v>
      </c>
      <c r="V2" s="39"/>
      <c r="W2" s="39"/>
      <c r="X2" s="39"/>
      <c r="Y2" s="40"/>
      <c r="Z2" s="28"/>
      <c r="AA2" s="28"/>
      <c r="AB2" s="28"/>
    </row>
    <row r="3" spans="2:57" ht="18" customHeight="1" x14ac:dyDescent="0.25">
      <c r="B3" s="476"/>
      <c r="C3" s="477"/>
      <c r="D3" s="477"/>
      <c r="E3" s="477"/>
      <c r="F3" s="478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2"/>
      <c r="U3" s="41" t="s">
        <v>75</v>
      </c>
      <c r="V3" s="28"/>
      <c r="W3" s="28"/>
      <c r="X3" s="28"/>
      <c r="Y3" s="42"/>
      <c r="Z3" s="28"/>
      <c r="AA3" s="28"/>
      <c r="AB3" s="28"/>
    </row>
    <row r="4" spans="2:57" ht="18" customHeight="1" x14ac:dyDescent="0.25">
      <c r="B4" s="476"/>
      <c r="C4" s="477"/>
      <c r="D4" s="477"/>
      <c r="E4" s="477"/>
      <c r="F4" s="478"/>
      <c r="G4" s="350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2"/>
      <c r="U4" s="41" t="s">
        <v>76</v>
      </c>
      <c r="V4" s="28"/>
      <c r="W4" s="28"/>
      <c r="X4" s="28"/>
      <c r="Y4" s="42"/>
      <c r="Z4" s="28"/>
      <c r="AA4" s="28"/>
      <c r="AB4" s="28"/>
    </row>
    <row r="5" spans="2:57" ht="25.5" customHeight="1" x14ac:dyDescent="0.25">
      <c r="B5" s="479"/>
      <c r="C5" s="480"/>
      <c r="D5" s="480"/>
      <c r="E5" s="480"/>
      <c r="F5" s="481"/>
      <c r="G5" s="353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U5" s="43" t="s">
        <v>50</v>
      </c>
      <c r="V5" s="44"/>
      <c r="W5" s="44"/>
      <c r="X5" s="44"/>
      <c r="Y5" s="45"/>
      <c r="Z5" s="28"/>
      <c r="AA5" s="28"/>
      <c r="AB5" s="28"/>
      <c r="AI5" s="1"/>
    </row>
    <row r="6" spans="2:57" ht="33" customHeight="1" x14ac:dyDescent="0.25">
      <c r="B6" s="387" t="s">
        <v>1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</row>
    <row r="7" spans="2:57" ht="17.25" customHeight="1" thickBot="1" x14ac:dyDescent="0.3"/>
    <row r="8" spans="2:57" ht="15" customHeight="1" x14ac:dyDescent="0.25">
      <c r="B8" s="388" t="s">
        <v>78</v>
      </c>
      <c r="C8" s="389"/>
      <c r="D8" s="389"/>
      <c r="E8" s="390"/>
      <c r="F8" s="390"/>
      <c r="G8" s="390"/>
      <c r="H8" s="391"/>
      <c r="I8" s="482" t="s">
        <v>2</v>
      </c>
      <c r="J8" s="483"/>
      <c r="K8" s="484"/>
      <c r="L8" s="488" t="s">
        <v>3</v>
      </c>
      <c r="M8" s="489"/>
      <c r="N8" s="492">
        <f>AL39</f>
        <v>0</v>
      </c>
      <c r="O8" s="492"/>
      <c r="P8" s="493"/>
      <c r="Q8" s="494"/>
      <c r="R8" s="429" t="s">
        <v>4</v>
      </c>
      <c r="S8" s="430"/>
      <c r="T8" s="430"/>
      <c r="U8" s="431" t="s">
        <v>113</v>
      </c>
      <c r="V8" s="431"/>
      <c r="W8" s="431"/>
      <c r="X8" s="432"/>
      <c r="Y8" s="433"/>
    </row>
    <row r="9" spans="2:57" ht="26.25" customHeight="1" x14ac:dyDescent="0.25">
      <c r="B9" s="392"/>
      <c r="C9" s="393"/>
      <c r="D9" s="393"/>
      <c r="E9" s="394"/>
      <c r="F9" s="394"/>
      <c r="G9" s="394"/>
      <c r="H9" s="395"/>
      <c r="I9" s="485"/>
      <c r="J9" s="486"/>
      <c r="K9" s="487"/>
      <c r="L9" s="490"/>
      <c r="M9" s="491"/>
      <c r="N9" s="495"/>
      <c r="O9" s="495"/>
      <c r="P9" s="495"/>
      <c r="Q9" s="496"/>
      <c r="R9" s="377"/>
      <c r="S9" s="378"/>
      <c r="T9" s="378"/>
      <c r="U9" s="379"/>
      <c r="V9" s="379"/>
      <c r="W9" s="379"/>
      <c r="X9" s="380"/>
      <c r="Y9" s="381"/>
    </row>
    <row r="10" spans="2:57" ht="35.25" customHeight="1" x14ac:dyDescent="0.25">
      <c r="B10" s="457" t="s">
        <v>95</v>
      </c>
      <c r="C10" s="458"/>
      <c r="D10" s="458"/>
      <c r="E10" s="379"/>
      <c r="F10" s="379"/>
      <c r="G10" s="379"/>
      <c r="H10" s="380"/>
      <c r="I10" s="463">
        <f>AI39</f>
        <v>564317</v>
      </c>
      <c r="J10" s="464"/>
      <c r="K10" s="465"/>
      <c r="L10" s="469" t="s">
        <v>5</v>
      </c>
      <c r="M10" s="470"/>
      <c r="N10" s="373" t="s">
        <v>6</v>
      </c>
      <c r="O10" s="373"/>
      <c r="P10" s="373"/>
      <c r="Q10" s="374"/>
      <c r="R10" s="377" t="s">
        <v>7</v>
      </c>
      <c r="S10" s="378"/>
      <c r="T10" s="378"/>
      <c r="U10" s="379" t="s">
        <v>114</v>
      </c>
      <c r="V10" s="379"/>
      <c r="W10" s="379"/>
      <c r="X10" s="380"/>
      <c r="Y10" s="381"/>
    </row>
    <row r="11" spans="2:57" ht="44.25" customHeight="1" thickBot="1" x14ac:dyDescent="0.3">
      <c r="B11" s="459"/>
      <c r="C11" s="460"/>
      <c r="D11" s="460"/>
      <c r="E11" s="461"/>
      <c r="F11" s="461"/>
      <c r="G11" s="461"/>
      <c r="H11" s="462"/>
      <c r="I11" s="466"/>
      <c r="J11" s="467"/>
      <c r="K11" s="468"/>
      <c r="L11" s="471"/>
      <c r="M11" s="472"/>
      <c r="N11" s="375"/>
      <c r="O11" s="375"/>
      <c r="P11" s="375"/>
      <c r="Q11" s="376"/>
      <c r="R11" s="382" t="s">
        <v>8</v>
      </c>
      <c r="S11" s="383"/>
      <c r="T11" s="383"/>
      <c r="U11" s="384" t="s">
        <v>115</v>
      </c>
      <c r="V11" s="384"/>
      <c r="W11" s="384"/>
      <c r="X11" s="385"/>
      <c r="Y11" s="386"/>
    </row>
    <row r="12" spans="2:57" ht="9.75" customHeight="1" thickBot="1" x14ac:dyDescent="0.3"/>
    <row r="13" spans="2:57" ht="27" customHeight="1" thickTop="1" x14ac:dyDescent="0.25">
      <c r="B13" s="359" t="s">
        <v>69</v>
      </c>
      <c r="C13" s="360"/>
      <c r="D13" s="365" t="s">
        <v>9</v>
      </c>
      <c r="E13" s="366"/>
      <c r="F13" s="445" t="s">
        <v>72</v>
      </c>
      <c r="G13" s="446"/>
      <c r="H13" s="2" t="s">
        <v>10</v>
      </c>
      <c r="I13" s="3" t="s">
        <v>11</v>
      </c>
      <c r="J13" s="3" t="s">
        <v>12</v>
      </c>
      <c r="K13" s="4" t="s">
        <v>13</v>
      </c>
      <c r="L13" s="447" t="s">
        <v>14</v>
      </c>
      <c r="M13" s="448"/>
      <c r="N13" s="448"/>
      <c r="O13" s="448"/>
      <c r="P13" s="449"/>
      <c r="Q13" s="5" t="s">
        <v>15</v>
      </c>
      <c r="R13" s="46" t="s">
        <v>16</v>
      </c>
      <c r="S13" s="47" t="s">
        <v>17</v>
      </c>
      <c r="T13" s="48" t="s">
        <v>18</v>
      </c>
      <c r="U13" s="450" t="s">
        <v>19</v>
      </c>
      <c r="V13" s="451"/>
      <c r="W13" s="452"/>
      <c r="X13" s="452"/>
      <c r="Y13" s="453"/>
      <c r="Z13" s="6" t="s">
        <v>20</v>
      </c>
      <c r="AA13" s="7" t="s">
        <v>21</v>
      </c>
      <c r="AB13" s="7" t="s">
        <v>22</v>
      </c>
      <c r="AC13" s="7" t="s">
        <v>23</v>
      </c>
      <c r="AD13" s="454" t="s">
        <v>24</v>
      </c>
      <c r="AE13" s="455"/>
      <c r="AF13" s="456"/>
      <c r="AG13" s="456"/>
      <c r="AH13" s="456"/>
      <c r="AI13" s="399" t="s">
        <v>25</v>
      </c>
      <c r="AJ13" s="400"/>
      <c r="AK13" s="401"/>
      <c r="AL13" s="83" t="s">
        <v>26</v>
      </c>
      <c r="AM13" s="434" t="s">
        <v>27</v>
      </c>
      <c r="AN13" s="435"/>
      <c r="AO13" s="436"/>
    </row>
    <row r="14" spans="2:57" ht="24" customHeight="1" x14ac:dyDescent="0.25">
      <c r="B14" s="361"/>
      <c r="C14" s="362"/>
      <c r="D14" s="367"/>
      <c r="E14" s="368"/>
      <c r="F14" s="437" t="s">
        <v>28</v>
      </c>
      <c r="G14" s="439" t="s">
        <v>29</v>
      </c>
      <c r="H14" s="407" t="s">
        <v>30</v>
      </c>
      <c r="I14" s="409" t="s">
        <v>30</v>
      </c>
      <c r="J14" s="409" t="s">
        <v>30</v>
      </c>
      <c r="K14" s="411" t="s">
        <v>30</v>
      </c>
      <c r="L14" s="441" t="s">
        <v>31</v>
      </c>
      <c r="M14" s="443" t="s">
        <v>32</v>
      </c>
      <c r="N14" s="443" t="s">
        <v>33</v>
      </c>
      <c r="O14" s="443" t="s">
        <v>73</v>
      </c>
      <c r="P14" s="402" t="s">
        <v>34</v>
      </c>
      <c r="Q14" s="407" t="s">
        <v>30</v>
      </c>
      <c r="R14" s="409" t="s">
        <v>30</v>
      </c>
      <c r="S14" s="409" t="s">
        <v>30</v>
      </c>
      <c r="T14" s="411" t="s">
        <v>30</v>
      </c>
      <c r="U14" s="413" t="s">
        <v>31</v>
      </c>
      <c r="V14" s="415" t="s">
        <v>32</v>
      </c>
      <c r="W14" s="417" t="s">
        <v>33</v>
      </c>
      <c r="X14" s="417" t="s">
        <v>73</v>
      </c>
      <c r="Y14" s="419" t="s">
        <v>34</v>
      </c>
      <c r="Z14" s="407" t="s">
        <v>30</v>
      </c>
      <c r="AA14" s="409" t="s">
        <v>30</v>
      </c>
      <c r="AB14" s="409" t="s">
        <v>30</v>
      </c>
      <c r="AC14" s="411" t="s">
        <v>30</v>
      </c>
      <c r="AD14" s="425" t="s">
        <v>31</v>
      </c>
      <c r="AE14" s="427" t="s">
        <v>32</v>
      </c>
      <c r="AF14" s="421" t="s">
        <v>33</v>
      </c>
      <c r="AG14" s="421" t="s">
        <v>73</v>
      </c>
      <c r="AH14" s="357" t="s">
        <v>34</v>
      </c>
      <c r="AI14" s="405" t="s">
        <v>30</v>
      </c>
      <c r="AJ14" s="406" t="s">
        <v>35</v>
      </c>
      <c r="AK14" s="404" t="s">
        <v>33</v>
      </c>
      <c r="AL14" s="84" t="s">
        <v>36</v>
      </c>
      <c r="AM14" s="423" t="s">
        <v>37</v>
      </c>
      <c r="AN14" s="85" t="s">
        <v>38</v>
      </c>
      <c r="AO14" s="86" t="s">
        <v>39</v>
      </c>
    </row>
    <row r="15" spans="2:57" ht="27.75" customHeight="1" thickBot="1" x14ac:dyDescent="0.3">
      <c r="B15" s="363"/>
      <c r="C15" s="364"/>
      <c r="D15" s="369"/>
      <c r="E15" s="370"/>
      <c r="F15" s="438"/>
      <c r="G15" s="440"/>
      <c r="H15" s="408"/>
      <c r="I15" s="410"/>
      <c r="J15" s="410"/>
      <c r="K15" s="412"/>
      <c r="L15" s="442"/>
      <c r="M15" s="444"/>
      <c r="N15" s="444"/>
      <c r="O15" s="444"/>
      <c r="P15" s="403"/>
      <c r="Q15" s="408"/>
      <c r="R15" s="410"/>
      <c r="S15" s="410"/>
      <c r="T15" s="412"/>
      <c r="U15" s="414"/>
      <c r="V15" s="416"/>
      <c r="W15" s="418"/>
      <c r="X15" s="418"/>
      <c r="Y15" s="420"/>
      <c r="Z15" s="408"/>
      <c r="AA15" s="410"/>
      <c r="AB15" s="410"/>
      <c r="AC15" s="412"/>
      <c r="AD15" s="426"/>
      <c r="AE15" s="428"/>
      <c r="AF15" s="422"/>
      <c r="AG15" s="422"/>
      <c r="AH15" s="358"/>
      <c r="AI15" s="405"/>
      <c r="AJ15" s="406"/>
      <c r="AK15" s="404"/>
      <c r="AL15" s="87" t="s">
        <v>40</v>
      </c>
      <c r="AM15" s="424"/>
      <c r="AN15" s="88" t="s">
        <v>41</v>
      </c>
      <c r="AO15" s="89" t="s">
        <v>41</v>
      </c>
      <c r="AP15" t="s">
        <v>139</v>
      </c>
      <c r="AQ15" t="s">
        <v>140</v>
      </c>
      <c r="AR15" t="s">
        <v>141</v>
      </c>
      <c r="AS15" t="s">
        <v>142</v>
      </c>
      <c r="AT15" t="s">
        <v>143</v>
      </c>
      <c r="AU15" t="s">
        <v>144</v>
      </c>
      <c r="AV15" t="s">
        <v>145</v>
      </c>
      <c r="AW15" t="s">
        <v>146</v>
      </c>
      <c r="AX15" t="s">
        <v>147</v>
      </c>
      <c r="AY15" t="s">
        <v>148</v>
      </c>
      <c r="AZ15" t="s">
        <v>149</v>
      </c>
      <c r="BA15" t="s">
        <v>150</v>
      </c>
      <c r="BB15" t="s">
        <v>151</v>
      </c>
      <c r="BC15" t="s">
        <v>152</v>
      </c>
      <c r="BD15" t="s">
        <v>153</v>
      </c>
    </row>
    <row r="16" spans="2:57" ht="39.75" customHeight="1" x14ac:dyDescent="0.25">
      <c r="B16" s="346">
        <v>1</v>
      </c>
      <c r="C16" s="343" t="s">
        <v>117</v>
      </c>
      <c r="D16" s="255">
        <v>1</v>
      </c>
      <c r="E16" s="256" t="s">
        <v>118</v>
      </c>
      <c r="F16" s="187" t="s">
        <v>42</v>
      </c>
      <c r="G16" s="188" t="s">
        <v>43</v>
      </c>
      <c r="H16" s="104">
        <v>0</v>
      </c>
      <c r="I16" s="59">
        <v>0</v>
      </c>
      <c r="J16" s="59">
        <v>0</v>
      </c>
      <c r="K16" s="60"/>
      <c r="L16" s="10">
        <f>H16+I16+J16+K16</f>
        <v>0</v>
      </c>
      <c r="M16" s="59"/>
      <c r="N16" s="60">
        <f>L16-M16</f>
        <v>0</v>
      </c>
      <c r="O16" s="60"/>
      <c r="P16" s="60"/>
      <c r="Q16" s="104">
        <v>0</v>
      </c>
      <c r="R16" s="59">
        <v>0</v>
      </c>
      <c r="S16" s="59">
        <v>0</v>
      </c>
      <c r="T16" s="60">
        <v>0</v>
      </c>
      <c r="U16" s="10">
        <f>Q16+R16+S16+T16</f>
        <v>0</v>
      </c>
      <c r="V16" s="59">
        <v>0</v>
      </c>
      <c r="W16" s="60">
        <f>U16-V16</f>
        <v>0</v>
      </c>
      <c r="X16" s="60"/>
      <c r="Y16" s="60"/>
      <c r="Z16" s="104">
        <v>0</v>
      </c>
      <c r="AA16" s="59">
        <v>0</v>
      </c>
      <c r="AB16" s="59">
        <v>0</v>
      </c>
      <c r="AC16" s="114">
        <v>0</v>
      </c>
      <c r="AD16" s="10">
        <f>Z16+AA16+AB16+AC16</f>
        <v>0</v>
      </c>
      <c r="AE16" s="59">
        <v>0</v>
      </c>
      <c r="AF16" s="60">
        <f>AD16-AE16</f>
        <v>0</v>
      </c>
      <c r="AG16" s="60"/>
      <c r="AH16" s="60"/>
      <c r="AI16" s="11">
        <f>L16+U16+AD16</f>
        <v>0</v>
      </c>
      <c r="AJ16" s="12">
        <f t="shared" ref="AJ16:AJ21" si="0">M16+V16+AE16</f>
        <v>0</v>
      </c>
      <c r="AK16" s="13">
        <f>AI16-AJ16</f>
        <v>0</v>
      </c>
      <c r="AL16" s="142"/>
      <c r="AM16" s="92"/>
      <c r="AN16" s="93"/>
      <c r="AO16" s="94"/>
      <c r="AP16" t="str">
        <f>+F16</f>
        <v>NR</v>
      </c>
      <c r="AQ16" t="str">
        <f>+G16</f>
        <v>Ninguna</v>
      </c>
      <c r="AR16" s="294">
        <f>+H16</f>
        <v>0</v>
      </c>
      <c r="AS16" s="294">
        <f t="shared" ref="AS16:AU16" si="1">+I16</f>
        <v>0</v>
      </c>
      <c r="AT16" s="294">
        <f t="shared" si="1"/>
        <v>0</v>
      </c>
      <c r="AU16" s="294">
        <f t="shared" si="1"/>
        <v>0</v>
      </c>
      <c r="AV16" s="294">
        <f>+Q16</f>
        <v>0</v>
      </c>
      <c r="AW16" s="294">
        <f t="shared" ref="AW16:AY16" si="2">+R16</f>
        <v>0</v>
      </c>
      <c r="AX16" s="294">
        <f t="shared" si="2"/>
        <v>0</v>
      </c>
      <c r="AY16" s="294">
        <f t="shared" si="2"/>
        <v>0</v>
      </c>
      <c r="AZ16" s="294">
        <f>+Z16</f>
        <v>0</v>
      </c>
      <c r="BA16" s="294">
        <f t="shared" ref="BA16:BC16" si="3">+AA16</f>
        <v>0</v>
      </c>
      <c r="BB16" s="294">
        <f t="shared" si="3"/>
        <v>0</v>
      </c>
      <c r="BC16" s="294">
        <f t="shared" si="3"/>
        <v>0</v>
      </c>
      <c r="BD16" s="294">
        <f>SUM(AR16:BC16)</f>
        <v>0</v>
      </c>
      <c r="BE16" s="294">
        <f>+BD16-AI16</f>
        <v>0</v>
      </c>
    </row>
    <row r="17" spans="2:57" ht="45.75" customHeight="1" x14ac:dyDescent="0.25">
      <c r="B17" s="337"/>
      <c r="C17" s="344"/>
      <c r="D17" s="257">
        <v>2</v>
      </c>
      <c r="E17" s="258" t="s">
        <v>99</v>
      </c>
      <c r="F17" s="189" t="s">
        <v>42</v>
      </c>
      <c r="G17" s="131" t="s">
        <v>43</v>
      </c>
      <c r="H17" s="105">
        <v>0</v>
      </c>
      <c r="I17" s="14">
        <v>0</v>
      </c>
      <c r="J17" s="14">
        <v>0</v>
      </c>
      <c r="K17" s="15">
        <v>0</v>
      </c>
      <c r="L17" s="16">
        <f t="shared" ref="L17:L21" si="4">H17+I17+J17+K17</f>
        <v>0</v>
      </c>
      <c r="M17" s="14"/>
      <c r="N17" s="9">
        <f t="shared" ref="N17:N21" si="5">L17-M17</f>
        <v>0</v>
      </c>
      <c r="O17" s="9"/>
      <c r="P17" s="15"/>
      <c r="Q17" s="105">
        <v>0</v>
      </c>
      <c r="R17" s="14">
        <v>0</v>
      </c>
      <c r="S17" s="14">
        <v>0</v>
      </c>
      <c r="T17" s="15">
        <v>0</v>
      </c>
      <c r="U17" s="16">
        <f t="shared" ref="U17:U21" si="6">Q17+R17+S17+T17</f>
        <v>0</v>
      </c>
      <c r="V17" s="14">
        <v>0</v>
      </c>
      <c r="W17" s="9">
        <f t="shared" ref="W17:W21" si="7">U17-V17</f>
        <v>0</v>
      </c>
      <c r="X17" s="9"/>
      <c r="Y17" s="15"/>
      <c r="Z17" s="105">
        <v>0</v>
      </c>
      <c r="AA17" s="14">
        <v>0</v>
      </c>
      <c r="AB17" s="14">
        <v>0</v>
      </c>
      <c r="AC17" s="115">
        <v>0</v>
      </c>
      <c r="AD17" s="16">
        <f t="shared" ref="AD17:AD21" si="8">Z17+AA17+AB17+AC17</f>
        <v>0</v>
      </c>
      <c r="AE17" s="14">
        <v>0</v>
      </c>
      <c r="AF17" s="9">
        <f t="shared" ref="AF17:AF21" si="9">AD17-AE17</f>
        <v>0</v>
      </c>
      <c r="AG17" s="9"/>
      <c r="AH17" s="15"/>
      <c r="AI17" s="17">
        <f t="shared" ref="AI17:AI21" si="10">L17+U17+AD17</f>
        <v>0</v>
      </c>
      <c r="AJ17" s="18">
        <f t="shared" si="0"/>
        <v>0</v>
      </c>
      <c r="AK17" s="19">
        <f>AI17-AJ17</f>
        <v>0</v>
      </c>
      <c r="AL17" s="143"/>
      <c r="AM17" s="95"/>
      <c r="AN17" s="96"/>
      <c r="AO17" s="97"/>
      <c r="AP17" t="str">
        <f t="shared" ref="AP17:AP38" si="11">+F17</f>
        <v>NR</v>
      </c>
      <c r="AQ17" t="str">
        <f t="shared" ref="AQ17:AQ38" si="12">+G17</f>
        <v>Ninguna</v>
      </c>
      <c r="AR17" s="294">
        <f t="shared" ref="AR17:AR38" si="13">+H17</f>
        <v>0</v>
      </c>
      <c r="AS17" s="294">
        <f t="shared" ref="AS17:AS38" si="14">+I17</f>
        <v>0</v>
      </c>
      <c r="AT17" s="294">
        <f t="shared" ref="AT17:AT38" si="15">+J17</f>
        <v>0</v>
      </c>
      <c r="AU17" s="294">
        <f t="shared" ref="AU17:AU38" si="16">+K17</f>
        <v>0</v>
      </c>
      <c r="AV17" s="294">
        <f t="shared" ref="AV17:AV38" si="17">+Q17</f>
        <v>0</v>
      </c>
      <c r="AW17" s="294">
        <f t="shared" ref="AW17:AW38" si="18">+R17</f>
        <v>0</v>
      </c>
      <c r="AX17" s="294">
        <f t="shared" ref="AX17:AX38" si="19">+S17</f>
        <v>0</v>
      </c>
      <c r="AY17" s="294">
        <f t="shared" ref="AY17:AY38" si="20">+T17</f>
        <v>0</v>
      </c>
      <c r="AZ17" s="294">
        <f t="shared" ref="AZ17:AZ38" si="21">+Z17</f>
        <v>0</v>
      </c>
      <c r="BA17" s="294">
        <f t="shared" ref="BA17:BA38" si="22">+AA17</f>
        <v>0</v>
      </c>
      <c r="BB17" s="294">
        <f t="shared" ref="BB17:BB38" si="23">+AB17</f>
        <v>0</v>
      </c>
      <c r="BC17" s="294">
        <f t="shared" ref="BC17:BC38" si="24">+AC17</f>
        <v>0</v>
      </c>
      <c r="BD17" s="294">
        <f t="shared" ref="BD17:BD38" si="25">SUM(AR17:BC17)</f>
        <v>0</v>
      </c>
      <c r="BE17" s="294">
        <f t="shared" ref="BE17:BE38" si="26">+BD17-AI17</f>
        <v>0</v>
      </c>
    </row>
    <row r="18" spans="2:57" ht="35.25" customHeight="1" x14ac:dyDescent="0.25">
      <c r="B18" s="337"/>
      <c r="C18" s="344"/>
      <c r="D18" s="259">
        <v>3</v>
      </c>
      <c r="E18" s="258" t="s">
        <v>100</v>
      </c>
      <c r="F18" s="189" t="s">
        <v>42</v>
      </c>
      <c r="G18" s="131" t="s">
        <v>43</v>
      </c>
      <c r="H18" s="105">
        <v>0</v>
      </c>
      <c r="I18" s="14">
        <v>0</v>
      </c>
      <c r="J18" s="14">
        <v>0</v>
      </c>
      <c r="K18" s="15">
        <v>0</v>
      </c>
      <c r="L18" s="16">
        <f t="shared" ref="L18" si="27">H18+I18+J18+K18</f>
        <v>0</v>
      </c>
      <c r="M18" s="14"/>
      <c r="N18" s="9">
        <f t="shared" ref="N18" si="28">L18-M18</f>
        <v>0</v>
      </c>
      <c r="O18" s="9"/>
      <c r="P18" s="15"/>
      <c r="Q18" s="105">
        <v>0</v>
      </c>
      <c r="R18" s="14">
        <v>0</v>
      </c>
      <c r="S18" s="14">
        <v>0</v>
      </c>
      <c r="T18" s="15">
        <v>0</v>
      </c>
      <c r="U18" s="16">
        <f t="shared" ref="U18" si="29">Q18+R18+S18+T18</f>
        <v>0</v>
      </c>
      <c r="V18" s="14">
        <v>0</v>
      </c>
      <c r="W18" s="9">
        <f t="shared" ref="W18" si="30">U18-V18</f>
        <v>0</v>
      </c>
      <c r="X18" s="9"/>
      <c r="Y18" s="15"/>
      <c r="Z18" s="105">
        <v>0</v>
      </c>
      <c r="AA18" s="14">
        <v>0</v>
      </c>
      <c r="AB18" s="14">
        <v>0</v>
      </c>
      <c r="AC18" s="115">
        <v>0</v>
      </c>
      <c r="AD18" s="16">
        <f t="shared" ref="AD18" si="31">Z18+AA18+AB18+AC18</f>
        <v>0</v>
      </c>
      <c r="AE18" s="14">
        <v>0</v>
      </c>
      <c r="AF18" s="9">
        <f t="shared" ref="AF18" si="32">AD18-AE18</f>
        <v>0</v>
      </c>
      <c r="AG18" s="9"/>
      <c r="AH18" s="15"/>
      <c r="AI18" s="17">
        <f t="shared" ref="AI18" si="33">L18+U18+AD18</f>
        <v>0</v>
      </c>
      <c r="AJ18" s="18">
        <f t="shared" ref="AJ18" si="34">M18+V18+AE18</f>
        <v>0</v>
      </c>
      <c r="AK18" s="19">
        <f>AI18-AJ18</f>
        <v>0</v>
      </c>
      <c r="AL18" s="143"/>
      <c r="AM18" s="95"/>
      <c r="AN18" s="96"/>
      <c r="AO18" s="97"/>
      <c r="AP18" t="str">
        <f t="shared" si="11"/>
        <v>NR</v>
      </c>
      <c r="AQ18" t="str">
        <f t="shared" si="12"/>
        <v>Ninguna</v>
      </c>
      <c r="AR18" s="294">
        <f t="shared" si="13"/>
        <v>0</v>
      </c>
      <c r="AS18" s="294">
        <f t="shared" si="14"/>
        <v>0</v>
      </c>
      <c r="AT18" s="294">
        <f t="shared" si="15"/>
        <v>0</v>
      </c>
      <c r="AU18" s="294">
        <f t="shared" si="16"/>
        <v>0</v>
      </c>
      <c r="AV18" s="294">
        <f t="shared" si="17"/>
        <v>0</v>
      </c>
      <c r="AW18" s="294">
        <f t="shared" si="18"/>
        <v>0</v>
      </c>
      <c r="AX18" s="294">
        <f t="shared" si="19"/>
        <v>0</v>
      </c>
      <c r="AY18" s="294">
        <f t="shared" si="20"/>
        <v>0</v>
      </c>
      <c r="AZ18" s="294">
        <f t="shared" si="21"/>
        <v>0</v>
      </c>
      <c r="BA18" s="294">
        <f t="shared" si="22"/>
        <v>0</v>
      </c>
      <c r="BB18" s="294">
        <f t="shared" si="23"/>
        <v>0</v>
      </c>
      <c r="BC18" s="294">
        <f t="shared" si="24"/>
        <v>0</v>
      </c>
      <c r="BD18" s="294">
        <f t="shared" si="25"/>
        <v>0</v>
      </c>
      <c r="BE18" s="294">
        <f t="shared" si="26"/>
        <v>0</v>
      </c>
    </row>
    <row r="19" spans="2:57" ht="35.25" customHeight="1" x14ac:dyDescent="0.25">
      <c r="B19" s="342"/>
      <c r="C19" s="345"/>
      <c r="D19" s="260">
        <v>4</v>
      </c>
      <c r="E19" s="261" t="s">
        <v>101</v>
      </c>
      <c r="F19" s="190" t="s">
        <v>42</v>
      </c>
      <c r="G19" s="159" t="s">
        <v>43</v>
      </c>
      <c r="H19" s="106">
        <v>0</v>
      </c>
      <c r="I19" s="49">
        <v>0</v>
      </c>
      <c r="J19" s="49">
        <v>0</v>
      </c>
      <c r="K19" s="50">
        <v>0</v>
      </c>
      <c r="L19" s="63">
        <f t="shared" si="4"/>
        <v>0</v>
      </c>
      <c r="M19" s="49"/>
      <c r="N19" s="51">
        <f t="shared" si="5"/>
        <v>0</v>
      </c>
      <c r="O19" s="51"/>
      <c r="P19" s="50"/>
      <c r="Q19" s="106">
        <v>0</v>
      </c>
      <c r="R19" s="49">
        <v>0</v>
      </c>
      <c r="S19" s="49">
        <v>0</v>
      </c>
      <c r="T19" s="50">
        <v>0</v>
      </c>
      <c r="U19" s="63">
        <f t="shared" si="6"/>
        <v>0</v>
      </c>
      <c r="V19" s="49">
        <v>0</v>
      </c>
      <c r="W19" s="51">
        <f t="shared" si="7"/>
        <v>0</v>
      </c>
      <c r="X19" s="51"/>
      <c r="Y19" s="50"/>
      <c r="Z19" s="106">
        <v>0</v>
      </c>
      <c r="AA19" s="49">
        <v>0</v>
      </c>
      <c r="AB19" s="49">
        <v>0</v>
      </c>
      <c r="AC19" s="116">
        <v>0</v>
      </c>
      <c r="AD19" s="63">
        <f t="shared" si="8"/>
        <v>0</v>
      </c>
      <c r="AE19" s="49">
        <v>0</v>
      </c>
      <c r="AF19" s="51">
        <f t="shared" si="9"/>
        <v>0</v>
      </c>
      <c r="AG19" s="51"/>
      <c r="AH19" s="50"/>
      <c r="AI19" s="52">
        <f t="shared" si="10"/>
        <v>0</v>
      </c>
      <c r="AJ19" s="53">
        <f t="shared" si="0"/>
        <v>0</v>
      </c>
      <c r="AK19" s="54">
        <f>AI19-AJ19</f>
        <v>0</v>
      </c>
      <c r="AL19" s="144"/>
      <c r="AM19" s="147"/>
      <c r="AN19" s="148"/>
      <c r="AO19" s="149"/>
      <c r="AP19" t="str">
        <f t="shared" si="11"/>
        <v>NR</v>
      </c>
      <c r="AQ19" t="str">
        <f t="shared" si="12"/>
        <v>Ninguna</v>
      </c>
      <c r="AR19" s="294">
        <f t="shared" si="13"/>
        <v>0</v>
      </c>
      <c r="AS19" s="294">
        <f t="shared" si="14"/>
        <v>0</v>
      </c>
      <c r="AT19" s="294">
        <f t="shared" si="15"/>
        <v>0</v>
      </c>
      <c r="AU19" s="294">
        <f t="shared" si="16"/>
        <v>0</v>
      </c>
      <c r="AV19" s="294">
        <f t="shared" si="17"/>
        <v>0</v>
      </c>
      <c r="AW19" s="294">
        <f t="shared" si="18"/>
        <v>0</v>
      </c>
      <c r="AX19" s="294">
        <f t="shared" si="19"/>
        <v>0</v>
      </c>
      <c r="AY19" s="294">
        <f t="shared" si="20"/>
        <v>0</v>
      </c>
      <c r="AZ19" s="294">
        <f t="shared" si="21"/>
        <v>0</v>
      </c>
      <c r="BA19" s="294">
        <f t="shared" si="22"/>
        <v>0</v>
      </c>
      <c r="BB19" s="294">
        <f t="shared" si="23"/>
        <v>0</v>
      </c>
      <c r="BC19" s="294">
        <f t="shared" si="24"/>
        <v>0</v>
      </c>
      <c r="BD19" s="294">
        <f t="shared" si="25"/>
        <v>0</v>
      </c>
      <c r="BE19" s="294">
        <f t="shared" si="26"/>
        <v>0</v>
      </c>
    </row>
    <row r="20" spans="2:57" ht="36.75" customHeight="1" x14ac:dyDescent="0.25">
      <c r="B20" s="337">
        <v>2</v>
      </c>
      <c r="C20" s="336" t="s">
        <v>96</v>
      </c>
      <c r="D20" s="153">
        <v>1</v>
      </c>
      <c r="E20" s="183" t="s">
        <v>102</v>
      </c>
      <c r="F20" s="191">
        <v>2111</v>
      </c>
      <c r="G20" s="132" t="s">
        <v>110</v>
      </c>
      <c r="H20" s="107">
        <v>0</v>
      </c>
      <c r="I20" s="8">
        <v>500</v>
      </c>
      <c r="J20" s="8">
        <v>500</v>
      </c>
      <c r="K20" s="9">
        <v>500</v>
      </c>
      <c r="L20" s="168">
        <f t="shared" si="4"/>
        <v>1500</v>
      </c>
      <c r="M20" s="8">
        <v>0</v>
      </c>
      <c r="N20" s="9">
        <f t="shared" si="5"/>
        <v>1500</v>
      </c>
      <c r="O20" s="9"/>
      <c r="P20" s="9"/>
      <c r="Q20" s="107">
        <v>500</v>
      </c>
      <c r="R20" s="8">
        <v>500</v>
      </c>
      <c r="S20" s="8">
        <v>500</v>
      </c>
      <c r="T20" s="9">
        <v>500</v>
      </c>
      <c r="U20" s="55">
        <f t="shared" si="6"/>
        <v>2000</v>
      </c>
      <c r="V20" s="8">
        <v>0</v>
      </c>
      <c r="W20" s="9">
        <f t="shared" si="7"/>
        <v>2000</v>
      </c>
      <c r="X20" s="9"/>
      <c r="Y20" s="9"/>
      <c r="Z20" s="107">
        <v>500</v>
      </c>
      <c r="AA20" s="8">
        <v>500</v>
      </c>
      <c r="AB20" s="8">
        <v>500</v>
      </c>
      <c r="AC20" s="117">
        <v>0</v>
      </c>
      <c r="AD20" s="55">
        <f t="shared" si="8"/>
        <v>1500</v>
      </c>
      <c r="AE20" s="8">
        <v>0</v>
      </c>
      <c r="AF20" s="9">
        <f t="shared" si="9"/>
        <v>1500</v>
      </c>
      <c r="AG20" s="9"/>
      <c r="AH20" s="9"/>
      <c r="AI20" s="56">
        <f t="shared" si="10"/>
        <v>5000</v>
      </c>
      <c r="AJ20" s="57">
        <f t="shared" si="0"/>
        <v>0</v>
      </c>
      <c r="AK20" s="58">
        <f t="shared" ref="AK20:AK21" si="35">AI20-AJ20</f>
        <v>5000</v>
      </c>
      <c r="AL20" s="141"/>
      <c r="AM20" s="145"/>
      <c r="AN20" s="146"/>
      <c r="AO20" s="98"/>
      <c r="AP20">
        <f t="shared" si="11"/>
        <v>2111</v>
      </c>
      <c r="AQ20" t="str">
        <f t="shared" si="12"/>
        <v>Materiales, Útiles y equipos menores de oficina ( papeleria)</v>
      </c>
      <c r="AR20" s="294">
        <f t="shared" si="13"/>
        <v>0</v>
      </c>
      <c r="AS20" s="294">
        <f t="shared" si="14"/>
        <v>500</v>
      </c>
      <c r="AT20" s="294">
        <f t="shared" si="15"/>
        <v>500</v>
      </c>
      <c r="AU20" s="294">
        <f t="shared" si="16"/>
        <v>500</v>
      </c>
      <c r="AV20" s="294">
        <f t="shared" si="17"/>
        <v>500</v>
      </c>
      <c r="AW20" s="294">
        <f t="shared" si="18"/>
        <v>500</v>
      </c>
      <c r="AX20" s="294">
        <f t="shared" si="19"/>
        <v>500</v>
      </c>
      <c r="AY20" s="294">
        <f t="shared" si="20"/>
        <v>500</v>
      </c>
      <c r="AZ20" s="294">
        <f t="shared" si="21"/>
        <v>500</v>
      </c>
      <c r="BA20" s="294">
        <f t="shared" si="22"/>
        <v>500</v>
      </c>
      <c r="BB20" s="294">
        <f t="shared" si="23"/>
        <v>500</v>
      </c>
      <c r="BC20" s="294">
        <f t="shared" si="24"/>
        <v>0</v>
      </c>
      <c r="BD20" s="294">
        <f t="shared" si="25"/>
        <v>5000</v>
      </c>
      <c r="BE20" s="294">
        <f t="shared" si="26"/>
        <v>0</v>
      </c>
    </row>
    <row r="21" spans="2:57" ht="31.5" customHeight="1" x14ac:dyDescent="0.25">
      <c r="B21" s="337"/>
      <c r="C21" s="336"/>
      <c r="D21" s="166">
        <v>2</v>
      </c>
      <c r="E21" s="184" t="s">
        <v>103</v>
      </c>
      <c r="F21" s="192" t="s">
        <v>42</v>
      </c>
      <c r="G21" s="167" t="s">
        <v>43</v>
      </c>
      <c r="H21" s="108">
        <v>0</v>
      </c>
      <c r="I21" s="64">
        <v>0</v>
      </c>
      <c r="J21" s="64">
        <v>0</v>
      </c>
      <c r="K21" s="65">
        <v>0</v>
      </c>
      <c r="L21" s="208">
        <f t="shared" si="4"/>
        <v>0</v>
      </c>
      <c r="M21" s="64">
        <v>0</v>
      </c>
      <c r="N21" s="67">
        <f t="shared" si="5"/>
        <v>0</v>
      </c>
      <c r="O21" s="67"/>
      <c r="P21" s="65"/>
      <c r="Q21" s="108">
        <v>0</v>
      </c>
      <c r="R21" s="64">
        <v>0</v>
      </c>
      <c r="S21" s="64">
        <v>0</v>
      </c>
      <c r="T21" s="65">
        <v>0</v>
      </c>
      <c r="U21" s="168">
        <f t="shared" si="6"/>
        <v>0</v>
      </c>
      <c r="V21" s="64">
        <v>0</v>
      </c>
      <c r="W21" s="67">
        <f t="shared" si="7"/>
        <v>0</v>
      </c>
      <c r="X21" s="67"/>
      <c r="Y21" s="65"/>
      <c r="Z21" s="108">
        <v>0</v>
      </c>
      <c r="AA21" s="64">
        <v>0</v>
      </c>
      <c r="AB21" s="64">
        <v>0</v>
      </c>
      <c r="AC21" s="118">
        <v>0</v>
      </c>
      <c r="AD21" s="168">
        <f t="shared" si="8"/>
        <v>0</v>
      </c>
      <c r="AE21" s="64">
        <v>0</v>
      </c>
      <c r="AF21" s="67">
        <f t="shared" si="9"/>
        <v>0</v>
      </c>
      <c r="AG21" s="67"/>
      <c r="AH21" s="65"/>
      <c r="AI21" s="68">
        <f t="shared" si="10"/>
        <v>0</v>
      </c>
      <c r="AJ21" s="69">
        <f t="shared" si="0"/>
        <v>0</v>
      </c>
      <c r="AK21" s="70">
        <f t="shared" si="35"/>
        <v>0</v>
      </c>
      <c r="AL21" s="169"/>
      <c r="AM21" s="170"/>
      <c r="AN21" s="171"/>
      <c r="AO21" s="172"/>
      <c r="AP21" t="str">
        <f t="shared" si="11"/>
        <v>NR</v>
      </c>
      <c r="AQ21" t="str">
        <f t="shared" si="12"/>
        <v>Ninguna</v>
      </c>
      <c r="AR21" s="294">
        <f t="shared" si="13"/>
        <v>0</v>
      </c>
      <c r="AS21" s="294">
        <f t="shared" si="14"/>
        <v>0</v>
      </c>
      <c r="AT21" s="294">
        <f t="shared" si="15"/>
        <v>0</v>
      </c>
      <c r="AU21" s="294">
        <f t="shared" si="16"/>
        <v>0</v>
      </c>
      <c r="AV21" s="294">
        <f t="shared" si="17"/>
        <v>0</v>
      </c>
      <c r="AW21" s="294">
        <f t="shared" si="18"/>
        <v>0</v>
      </c>
      <c r="AX21" s="294">
        <f t="shared" si="19"/>
        <v>0</v>
      </c>
      <c r="AY21" s="294">
        <f t="shared" si="20"/>
        <v>0</v>
      </c>
      <c r="AZ21" s="294">
        <f t="shared" si="21"/>
        <v>0</v>
      </c>
      <c r="BA21" s="294">
        <f t="shared" si="22"/>
        <v>0</v>
      </c>
      <c r="BB21" s="294">
        <f t="shared" si="23"/>
        <v>0</v>
      </c>
      <c r="BC21" s="294">
        <f t="shared" si="24"/>
        <v>0</v>
      </c>
      <c r="BD21" s="294">
        <f t="shared" si="25"/>
        <v>0</v>
      </c>
      <c r="BE21" s="294">
        <f t="shared" si="26"/>
        <v>0</v>
      </c>
    </row>
    <row r="22" spans="2:57" ht="48.75" customHeight="1" x14ac:dyDescent="0.25">
      <c r="B22" s="341">
        <v>3</v>
      </c>
      <c r="C22" s="338" t="s">
        <v>97</v>
      </c>
      <c r="D22" s="153">
        <v>1</v>
      </c>
      <c r="E22" s="185" t="s">
        <v>104</v>
      </c>
      <c r="F22" s="209" t="s">
        <v>42</v>
      </c>
      <c r="G22" s="289" t="s">
        <v>43</v>
      </c>
      <c r="H22" s="290">
        <v>0</v>
      </c>
      <c r="I22" s="126">
        <v>0</v>
      </c>
      <c r="J22" s="126">
        <v>0</v>
      </c>
      <c r="K22" s="291">
        <v>0</v>
      </c>
      <c r="L22" s="125">
        <f t="shared" ref="L22:L26" si="36">H22+I22+J22+K22</f>
        <v>0</v>
      </c>
      <c r="M22" s="126">
        <v>0</v>
      </c>
      <c r="N22" s="291">
        <f t="shared" ref="N22:N26" si="37">L22-M22</f>
        <v>0</v>
      </c>
      <c r="O22" s="291"/>
      <c r="P22" s="291"/>
      <c r="Q22" s="78">
        <v>0</v>
      </c>
      <c r="R22" s="71">
        <v>0</v>
      </c>
      <c r="S22" s="71">
        <v>0</v>
      </c>
      <c r="T22" s="79">
        <v>0</v>
      </c>
      <c r="U22" s="81">
        <f t="shared" ref="U22:U27" si="38">Q22+R22+S22+T22</f>
        <v>0</v>
      </c>
      <c r="V22" s="71">
        <v>0</v>
      </c>
      <c r="W22" s="71">
        <f t="shared" ref="W22:W27" si="39">U22-V22</f>
        <v>0</v>
      </c>
      <c r="X22" s="79"/>
      <c r="Y22" s="79"/>
      <c r="Z22" s="290">
        <v>0</v>
      </c>
      <c r="AA22" s="126">
        <v>0</v>
      </c>
      <c r="AB22" s="126">
        <v>0</v>
      </c>
      <c r="AC22" s="292">
        <v>0</v>
      </c>
      <c r="AD22" s="125">
        <f t="shared" ref="AD22:AD27" si="40">Z22+AA22+AB22+AC22</f>
        <v>0</v>
      </c>
      <c r="AE22" s="126">
        <v>0</v>
      </c>
      <c r="AF22" s="127">
        <f t="shared" ref="AF22:AF27" si="41">AD22-AE22</f>
        <v>0</v>
      </c>
      <c r="AG22" s="79"/>
      <c r="AH22" s="72"/>
      <c r="AI22" s="78">
        <f t="shared" ref="AI22:AI27" si="42">L22+U22+AD22</f>
        <v>0</v>
      </c>
      <c r="AJ22" s="248">
        <f t="shared" ref="AJ22:AJ27" si="43">M22+V22+AE22</f>
        <v>0</v>
      </c>
      <c r="AK22" s="225">
        <f t="shared" ref="AK22:AK27" si="44">AI22-AJ22</f>
        <v>0</v>
      </c>
      <c r="AL22" s="133"/>
      <c r="AM22" s="78"/>
      <c r="AN22" s="71"/>
      <c r="AO22" s="226"/>
      <c r="AP22" t="str">
        <f t="shared" si="11"/>
        <v>NR</v>
      </c>
      <c r="AQ22" t="str">
        <f t="shared" si="12"/>
        <v>Ninguna</v>
      </c>
      <c r="AR22" s="294">
        <f t="shared" si="13"/>
        <v>0</v>
      </c>
      <c r="AS22" s="294">
        <f t="shared" si="14"/>
        <v>0</v>
      </c>
      <c r="AT22" s="294">
        <f t="shared" si="15"/>
        <v>0</v>
      </c>
      <c r="AU22" s="294">
        <f t="shared" si="16"/>
        <v>0</v>
      </c>
      <c r="AV22" s="294">
        <f t="shared" si="17"/>
        <v>0</v>
      </c>
      <c r="AW22" s="294">
        <f t="shared" si="18"/>
        <v>0</v>
      </c>
      <c r="AX22" s="294">
        <f t="shared" si="19"/>
        <v>0</v>
      </c>
      <c r="AY22" s="294">
        <f t="shared" si="20"/>
        <v>0</v>
      </c>
      <c r="AZ22" s="294">
        <f t="shared" si="21"/>
        <v>0</v>
      </c>
      <c r="BA22" s="294">
        <f t="shared" si="22"/>
        <v>0</v>
      </c>
      <c r="BB22" s="294">
        <f t="shared" si="23"/>
        <v>0</v>
      </c>
      <c r="BC22" s="294">
        <f t="shared" si="24"/>
        <v>0</v>
      </c>
      <c r="BD22" s="294">
        <f t="shared" si="25"/>
        <v>0</v>
      </c>
      <c r="BE22" s="294">
        <f t="shared" si="26"/>
        <v>0</v>
      </c>
    </row>
    <row r="23" spans="2:57" ht="40.5" customHeight="1" x14ac:dyDescent="0.25">
      <c r="B23" s="337"/>
      <c r="C23" s="339"/>
      <c r="D23" s="156">
        <v>2</v>
      </c>
      <c r="E23" s="182" t="s">
        <v>105</v>
      </c>
      <c r="F23" s="191" t="s">
        <v>42</v>
      </c>
      <c r="G23" s="132" t="s">
        <v>43</v>
      </c>
      <c r="H23" s="107">
        <v>0</v>
      </c>
      <c r="I23" s="8">
        <v>0</v>
      </c>
      <c r="J23" s="8">
        <v>0</v>
      </c>
      <c r="K23" s="9">
        <v>0</v>
      </c>
      <c r="L23" s="66">
        <f t="shared" ref="L23" si="45">H23+I23+J23+K23</f>
        <v>0</v>
      </c>
      <c r="M23" s="101">
        <v>0</v>
      </c>
      <c r="N23" s="67">
        <f t="shared" ref="N23" si="46">L23-M23</f>
        <v>0</v>
      </c>
      <c r="O23" s="67"/>
      <c r="P23" s="67"/>
      <c r="Q23" s="56">
        <v>0</v>
      </c>
      <c r="R23" s="99">
        <v>0</v>
      </c>
      <c r="S23" s="99">
        <v>0</v>
      </c>
      <c r="T23" s="111">
        <v>0</v>
      </c>
      <c r="U23" s="112">
        <f t="shared" ref="U23" si="47">Q23+R23+S23+T23</f>
        <v>0</v>
      </c>
      <c r="V23" s="99">
        <v>0</v>
      </c>
      <c r="W23" s="99">
        <f t="shared" ref="W23" si="48">U23-V23</f>
        <v>0</v>
      </c>
      <c r="X23" s="111"/>
      <c r="Y23" s="111"/>
      <c r="Z23" s="119">
        <v>0</v>
      </c>
      <c r="AA23" s="101">
        <v>0</v>
      </c>
      <c r="AB23" s="101">
        <v>0</v>
      </c>
      <c r="AC23" s="120">
        <v>0</v>
      </c>
      <c r="AD23" s="55">
        <f t="shared" ref="AD23" si="49">Z23+AA23+AB23+AC23</f>
        <v>0</v>
      </c>
      <c r="AE23" s="123">
        <v>0</v>
      </c>
      <c r="AF23" s="124">
        <f t="shared" ref="AF23" si="50">AD23-AE23</f>
        <v>0</v>
      </c>
      <c r="AG23" s="111"/>
      <c r="AH23" s="287"/>
      <c r="AI23" s="61">
        <f t="shared" ref="AI23" si="51">L23+U23+AD23</f>
        <v>0</v>
      </c>
      <c r="AJ23" s="128">
        <f t="shared" ref="AJ23" si="52">M23+V23+AE23</f>
        <v>0</v>
      </c>
      <c r="AK23" s="129">
        <f t="shared" ref="AK23" si="53">AI23-AJ23</f>
        <v>0</v>
      </c>
      <c r="AL23" s="288"/>
      <c r="AM23" s="56"/>
      <c r="AN23" s="99"/>
      <c r="AO23" s="98"/>
      <c r="AP23" t="str">
        <f t="shared" si="11"/>
        <v>NR</v>
      </c>
      <c r="AQ23" t="str">
        <f t="shared" si="12"/>
        <v>Ninguna</v>
      </c>
      <c r="AR23" s="294">
        <f t="shared" si="13"/>
        <v>0</v>
      </c>
      <c r="AS23" s="294">
        <f t="shared" si="14"/>
        <v>0</v>
      </c>
      <c r="AT23" s="294">
        <f t="shared" si="15"/>
        <v>0</v>
      </c>
      <c r="AU23" s="294">
        <f t="shared" si="16"/>
        <v>0</v>
      </c>
      <c r="AV23" s="294">
        <f t="shared" si="17"/>
        <v>0</v>
      </c>
      <c r="AW23" s="294">
        <f t="shared" si="18"/>
        <v>0</v>
      </c>
      <c r="AX23" s="294">
        <f t="shared" si="19"/>
        <v>0</v>
      </c>
      <c r="AY23" s="294">
        <f t="shared" si="20"/>
        <v>0</v>
      </c>
      <c r="AZ23" s="294">
        <f t="shared" si="21"/>
        <v>0</v>
      </c>
      <c r="BA23" s="294">
        <f t="shared" si="22"/>
        <v>0</v>
      </c>
      <c r="BB23" s="294">
        <f t="shared" si="23"/>
        <v>0</v>
      </c>
      <c r="BC23" s="294">
        <f t="shared" si="24"/>
        <v>0</v>
      </c>
      <c r="BD23" s="294">
        <f t="shared" si="25"/>
        <v>0</v>
      </c>
      <c r="BE23" s="294">
        <f t="shared" si="26"/>
        <v>0</v>
      </c>
    </row>
    <row r="24" spans="2:57" ht="44.25" customHeight="1" x14ac:dyDescent="0.25">
      <c r="B24" s="342"/>
      <c r="C24" s="340"/>
      <c r="D24" s="155">
        <v>3</v>
      </c>
      <c r="E24" s="186" t="s">
        <v>106</v>
      </c>
      <c r="F24" s="193" t="s">
        <v>42</v>
      </c>
      <c r="G24" s="194" t="s">
        <v>43</v>
      </c>
      <c r="H24" s="106">
        <v>0</v>
      </c>
      <c r="I24" s="49">
        <v>0</v>
      </c>
      <c r="J24" s="49">
        <v>0</v>
      </c>
      <c r="K24" s="50">
        <v>0</v>
      </c>
      <c r="L24" s="173">
        <f t="shared" si="36"/>
        <v>0</v>
      </c>
      <c r="M24" s="49">
        <v>0</v>
      </c>
      <c r="N24" s="50">
        <f t="shared" si="37"/>
        <v>0</v>
      </c>
      <c r="O24" s="49"/>
      <c r="P24" s="50"/>
      <c r="Q24" s="52">
        <v>0</v>
      </c>
      <c r="R24" s="174">
        <v>0</v>
      </c>
      <c r="S24" s="174">
        <v>0</v>
      </c>
      <c r="T24" s="175">
        <v>0</v>
      </c>
      <c r="U24" s="176">
        <f t="shared" si="38"/>
        <v>0</v>
      </c>
      <c r="V24" s="174">
        <v>0</v>
      </c>
      <c r="W24" s="174">
        <f t="shared" si="39"/>
        <v>0</v>
      </c>
      <c r="X24" s="175"/>
      <c r="Y24" s="175"/>
      <c r="Z24" s="106">
        <v>0</v>
      </c>
      <c r="AA24" s="49">
        <v>0</v>
      </c>
      <c r="AB24" s="49">
        <v>0</v>
      </c>
      <c r="AC24" s="116">
        <v>0</v>
      </c>
      <c r="AD24" s="63">
        <f t="shared" si="40"/>
        <v>0</v>
      </c>
      <c r="AE24" s="113">
        <v>0</v>
      </c>
      <c r="AF24" s="177">
        <f t="shared" si="41"/>
        <v>0</v>
      </c>
      <c r="AG24" s="175"/>
      <c r="AH24" s="178"/>
      <c r="AI24" s="52">
        <f t="shared" si="42"/>
        <v>0</v>
      </c>
      <c r="AJ24" s="53">
        <f t="shared" si="43"/>
        <v>0</v>
      </c>
      <c r="AK24" s="54">
        <f t="shared" si="44"/>
        <v>0</v>
      </c>
      <c r="AL24" s="179"/>
      <c r="AM24" s="52"/>
      <c r="AN24" s="174"/>
      <c r="AO24" s="180"/>
      <c r="AP24" t="str">
        <f t="shared" si="11"/>
        <v>NR</v>
      </c>
      <c r="AQ24" t="str">
        <f t="shared" si="12"/>
        <v>Ninguna</v>
      </c>
      <c r="AR24" s="294">
        <f t="shared" si="13"/>
        <v>0</v>
      </c>
      <c r="AS24" s="294">
        <f t="shared" si="14"/>
        <v>0</v>
      </c>
      <c r="AT24" s="294">
        <f t="shared" si="15"/>
        <v>0</v>
      </c>
      <c r="AU24" s="294">
        <f t="shared" si="16"/>
        <v>0</v>
      </c>
      <c r="AV24" s="294">
        <f t="shared" si="17"/>
        <v>0</v>
      </c>
      <c r="AW24" s="294">
        <f t="shared" si="18"/>
        <v>0</v>
      </c>
      <c r="AX24" s="294">
        <f t="shared" si="19"/>
        <v>0</v>
      </c>
      <c r="AY24" s="294">
        <f t="shared" si="20"/>
        <v>0</v>
      </c>
      <c r="AZ24" s="294">
        <f t="shared" si="21"/>
        <v>0</v>
      </c>
      <c r="BA24" s="294">
        <f t="shared" si="22"/>
        <v>0</v>
      </c>
      <c r="BB24" s="294">
        <f t="shared" si="23"/>
        <v>0</v>
      </c>
      <c r="BC24" s="294">
        <f t="shared" si="24"/>
        <v>0</v>
      </c>
      <c r="BD24" s="294">
        <f t="shared" si="25"/>
        <v>0</v>
      </c>
      <c r="BE24" s="294">
        <f t="shared" si="26"/>
        <v>0</v>
      </c>
    </row>
    <row r="25" spans="2:57" ht="50.25" customHeight="1" x14ac:dyDescent="0.25">
      <c r="B25" s="396">
        <v>4</v>
      </c>
      <c r="C25" s="333" t="s">
        <v>98</v>
      </c>
      <c r="D25" s="153">
        <v>1</v>
      </c>
      <c r="E25" s="185" t="s">
        <v>107</v>
      </c>
      <c r="F25" s="209">
        <v>3751</v>
      </c>
      <c r="G25" s="181" t="s">
        <v>112</v>
      </c>
      <c r="H25" s="109">
        <v>0</v>
      </c>
      <c r="I25" s="100">
        <v>500</v>
      </c>
      <c r="J25" s="8">
        <v>500</v>
      </c>
      <c r="K25" s="9">
        <v>500</v>
      </c>
      <c r="L25" s="66">
        <f t="shared" si="36"/>
        <v>1500</v>
      </c>
      <c r="M25" s="101">
        <v>0</v>
      </c>
      <c r="N25" s="101">
        <f t="shared" si="37"/>
        <v>1500</v>
      </c>
      <c r="O25" s="101"/>
      <c r="P25" s="67"/>
      <c r="Q25" s="56">
        <v>500</v>
      </c>
      <c r="R25" s="99">
        <v>500</v>
      </c>
      <c r="S25" s="99">
        <v>500</v>
      </c>
      <c r="T25" s="111">
        <v>500</v>
      </c>
      <c r="U25" s="112">
        <f t="shared" si="38"/>
        <v>2000</v>
      </c>
      <c r="V25" s="99">
        <v>0</v>
      </c>
      <c r="W25" s="99">
        <f t="shared" si="39"/>
        <v>2000</v>
      </c>
      <c r="X25" s="62"/>
      <c r="Y25" s="62"/>
      <c r="Z25" s="119">
        <v>500</v>
      </c>
      <c r="AA25" s="101">
        <v>500</v>
      </c>
      <c r="AB25" s="101">
        <v>500</v>
      </c>
      <c r="AC25" s="120">
        <v>500</v>
      </c>
      <c r="AD25" s="55">
        <f t="shared" si="40"/>
        <v>2000</v>
      </c>
      <c r="AE25" s="123">
        <v>0</v>
      </c>
      <c r="AF25" s="124">
        <f t="shared" si="41"/>
        <v>2000</v>
      </c>
      <c r="AG25" s="62"/>
      <c r="AH25" s="77"/>
      <c r="AI25" s="61">
        <f t="shared" si="42"/>
        <v>5500</v>
      </c>
      <c r="AJ25" s="128">
        <f t="shared" si="43"/>
        <v>0</v>
      </c>
      <c r="AK25" s="129">
        <f t="shared" si="44"/>
        <v>5500</v>
      </c>
      <c r="AL25" s="91"/>
      <c r="AM25" s="61"/>
      <c r="AN25" s="130"/>
      <c r="AO25" s="98"/>
      <c r="AP25">
        <f t="shared" si="11"/>
        <v>3751</v>
      </c>
      <c r="AQ25" t="str">
        <f t="shared" si="12"/>
        <v>Viáticos en el País</v>
      </c>
      <c r="AR25" s="294">
        <f t="shared" si="13"/>
        <v>0</v>
      </c>
      <c r="AS25" s="294">
        <f t="shared" si="14"/>
        <v>500</v>
      </c>
      <c r="AT25" s="294">
        <f t="shared" si="15"/>
        <v>500</v>
      </c>
      <c r="AU25" s="294">
        <f t="shared" si="16"/>
        <v>500</v>
      </c>
      <c r="AV25" s="294">
        <f t="shared" si="17"/>
        <v>500</v>
      </c>
      <c r="AW25" s="294">
        <f t="shared" si="18"/>
        <v>500</v>
      </c>
      <c r="AX25" s="294">
        <f t="shared" si="19"/>
        <v>500</v>
      </c>
      <c r="AY25" s="294">
        <f t="shared" si="20"/>
        <v>500</v>
      </c>
      <c r="AZ25" s="294">
        <f t="shared" si="21"/>
        <v>500</v>
      </c>
      <c r="BA25" s="294">
        <f t="shared" si="22"/>
        <v>500</v>
      </c>
      <c r="BB25" s="294">
        <f t="shared" si="23"/>
        <v>500</v>
      </c>
      <c r="BC25" s="294">
        <f t="shared" si="24"/>
        <v>500</v>
      </c>
      <c r="BD25" s="294">
        <f t="shared" si="25"/>
        <v>5500</v>
      </c>
      <c r="BE25" s="294">
        <f t="shared" si="26"/>
        <v>0</v>
      </c>
    </row>
    <row r="26" spans="2:57" ht="45.75" customHeight="1" x14ac:dyDescent="0.25">
      <c r="B26" s="397"/>
      <c r="C26" s="334"/>
      <c r="D26" s="154">
        <v>2</v>
      </c>
      <c r="E26" s="182" t="s">
        <v>108</v>
      </c>
      <c r="F26" s="191">
        <v>2211</v>
      </c>
      <c r="G26" s="131" t="s">
        <v>111</v>
      </c>
      <c r="H26" s="105">
        <v>0</v>
      </c>
      <c r="I26" s="14">
        <v>500</v>
      </c>
      <c r="J26" s="14">
        <v>500</v>
      </c>
      <c r="K26" s="15">
        <v>500</v>
      </c>
      <c r="L26" s="16">
        <f t="shared" si="36"/>
        <v>1500</v>
      </c>
      <c r="M26" s="121">
        <v>0</v>
      </c>
      <c r="N26" s="121">
        <f t="shared" si="37"/>
        <v>1500</v>
      </c>
      <c r="O26" s="14"/>
      <c r="P26" s="65"/>
      <c r="Q26" s="17">
        <v>500</v>
      </c>
      <c r="R26" s="73">
        <v>500</v>
      </c>
      <c r="S26" s="73">
        <v>500</v>
      </c>
      <c r="T26" s="80">
        <v>500</v>
      </c>
      <c r="U26" s="82">
        <f t="shared" si="38"/>
        <v>2000</v>
      </c>
      <c r="V26" s="73">
        <v>0</v>
      </c>
      <c r="W26" s="73">
        <f t="shared" si="39"/>
        <v>2000</v>
      </c>
      <c r="X26" s="80"/>
      <c r="Y26" s="80"/>
      <c r="Z26" s="108">
        <v>500</v>
      </c>
      <c r="AA26" s="64">
        <v>500</v>
      </c>
      <c r="AB26" s="64">
        <v>500</v>
      </c>
      <c r="AC26" s="118">
        <v>500</v>
      </c>
      <c r="AD26" s="16">
        <f t="shared" si="40"/>
        <v>2000</v>
      </c>
      <c r="AE26" s="121">
        <v>0</v>
      </c>
      <c r="AF26" s="122">
        <f t="shared" si="41"/>
        <v>2000</v>
      </c>
      <c r="AG26" s="80"/>
      <c r="AH26" s="74"/>
      <c r="AI26" s="68">
        <f t="shared" si="42"/>
        <v>5500</v>
      </c>
      <c r="AJ26" s="69">
        <f t="shared" si="43"/>
        <v>0</v>
      </c>
      <c r="AK26" s="70">
        <f t="shared" si="44"/>
        <v>5500</v>
      </c>
      <c r="AL26" s="90"/>
      <c r="AM26" s="17"/>
      <c r="AN26" s="73"/>
      <c r="AO26" s="98"/>
      <c r="AP26">
        <f t="shared" si="11"/>
        <v>2211</v>
      </c>
      <c r="AQ26" t="str">
        <f t="shared" si="12"/>
        <v>Productos alimenticios para personas</v>
      </c>
      <c r="AR26" s="294">
        <f t="shared" si="13"/>
        <v>0</v>
      </c>
      <c r="AS26" s="294">
        <f t="shared" si="14"/>
        <v>500</v>
      </c>
      <c r="AT26" s="294">
        <f t="shared" si="15"/>
        <v>500</v>
      </c>
      <c r="AU26" s="294">
        <f t="shared" si="16"/>
        <v>500</v>
      </c>
      <c r="AV26" s="294">
        <f t="shared" si="17"/>
        <v>500</v>
      </c>
      <c r="AW26" s="294">
        <f t="shared" si="18"/>
        <v>500</v>
      </c>
      <c r="AX26" s="294">
        <f t="shared" si="19"/>
        <v>500</v>
      </c>
      <c r="AY26" s="294">
        <f t="shared" si="20"/>
        <v>500</v>
      </c>
      <c r="AZ26" s="294">
        <f t="shared" si="21"/>
        <v>500</v>
      </c>
      <c r="BA26" s="294">
        <f t="shared" si="22"/>
        <v>500</v>
      </c>
      <c r="BB26" s="294">
        <f t="shared" si="23"/>
        <v>500</v>
      </c>
      <c r="BC26" s="294">
        <f t="shared" si="24"/>
        <v>500</v>
      </c>
      <c r="BD26" s="294">
        <f t="shared" si="25"/>
        <v>5500</v>
      </c>
      <c r="BE26" s="294">
        <f t="shared" si="26"/>
        <v>0</v>
      </c>
    </row>
    <row r="27" spans="2:57" ht="39" customHeight="1" x14ac:dyDescent="0.25">
      <c r="B27" s="398"/>
      <c r="C27" s="335"/>
      <c r="D27" s="155">
        <v>3</v>
      </c>
      <c r="E27" s="186" t="s">
        <v>109</v>
      </c>
      <c r="F27" s="193">
        <v>2141</v>
      </c>
      <c r="G27" s="159" t="s">
        <v>116</v>
      </c>
      <c r="H27" s="134">
        <v>0</v>
      </c>
      <c r="I27" s="110">
        <v>6200</v>
      </c>
      <c r="J27" s="110">
        <v>0</v>
      </c>
      <c r="K27" s="51">
        <v>0</v>
      </c>
      <c r="L27" s="63">
        <f t="shared" ref="L27:L29" si="54">H27+I27+J27+K27</f>
        <v>6200</v>
      </c>
      <c r="M27" s="113">
        <v>0</v>
      </c>
      <c r="N27" s="196">
        <f t="shared" ref="N27:N29" si="55">L27-M27</f>
        <v>6200</v>
      </c>
      <c r="O27" s="206"/>
      <c r="P27" s="207"/>
      <c r="Q27" s="200">
        <v>0</v>
      </c>
      <c r="R27" s="73">
        <v>0</v>
      </c>
      <c r="S27" s="73">
        <v>0</v>
      </c>
      <c r="T27" s="80">
        <v>0</v>
      </c>
      <c r="U27" s="82">
        <f t="shared" si="38"/>
        <v>0</v>
      </c>
      <c r="V27" s="73">
        <v>0</v>
      </c>
      <c r="W27" s="73">
        <f t="shared" si="39"/>
        <v>0</v>
      </c>
      <c r="X27" s="80"/>
      <c r="Y27" s="80"/>
      <c r="Z27" s="108">
        <v>0</v>
      </c>
      <c r="AA27" s="64">
        <v>0</v>
      </c>
      <c r="AB27" s="64">
        <v>6000</v>
      </c>
      <c r="AC27" s="118">
        <v>0</v>
      </c>
      <c r="AD27" s="16">
        <f t="shared" si="40"/>
        <v>6000</v>
      </c>
      <c r="AE27" s="196">
        <v>0</v>
      </c>
      <c r="AF27" s="197">
        <f t="shared" si="41"/>
        <v>6000</v>
      </c>
      <c r="AG27" s="198"/>
      <c r="AH27" s="199"/>
      <c r="AI27" s="200">
        <f t="shared" si="42"/>
        <v>12200</v>
      </c>
      <c r="AJ27" s="201">
        <f t="shared" si="43"/>
        <v>0</v>
      </c>
      <c r="AK27" s="202">
        <f t="shared" si="44"/>
        <v>12200</v>
      </c>
      <c r="AL27" s="203"/>
      <c r="AM27" s="200"/>
      <c r="AN27" s="204"/>
      <c r="AO27" s="205"/>
      <c r="AP27">
        <f t="shared" si="11"/>
        <v>2141</v>
      </c>
      <c r="AQ27" t="str">
        <f t="shared" si="12"/>
        <v>Materiales, útiles y equipos de tecnoloías ( Tóner)</v>
      </c>
      <c r="AR27" s="294">
        <f t="shared" si="13"/>
        <v>0</v>
      </c>
      <c r="AS27" s="294">
        <f t="shared" si="14"/>
        <v>6200</v>
      </c>
      <c r="AT27" s="294">
        <f t="shared" si="15"/>
        <v>0</v>
      </c>
      <c r="AU27" s="294">
        <f t="shared" si="16"/>
        <v>0</v>
      </c>
      <c r="AV27" s="294">
        <f t="shared" si="17"/>
        <v>0</v>
      </c>
      <c r="AW27" s="294">
        <f t="shared" si="18"/>
        <v>0</v>
      </c>
      <c r="AX27" s="294">
        <f t="shared" si="19"/>
        <v>0</v>
      </c>
      <c r="AY27" s="294">
        <f t="shared" si="20"/>
        <v>0</v>
      </c>
      <c r="AZ27" s="294">
        <f t="shared" si="21"/>
        <v>0</v>
      </c>
      <c r="BA27" s="294">
        <f t="shared" si="22"/>
        <v>0</v>
      </c>
      <c r="BB27" s="294">
        <f t="shared" si="23"/>
        <v>6000</v>
      </c>
      <c r="BC27" s="294">
        <f t="shared" si="24"/>
        <v>0</v>
      </c>
      <c r="BD27" s="294">
        <f t="shared" si="25"/>
        <v>12200</v>
      </c>
      <c r="BE27" s="294">
        <f t="shared" si="26"/>
        <v>0</v>
      </c>
    </row>
    <row r="28" spans="2:57" ht="50.25" customHeight="1" x14ac:dyDescent="0.25">
      <c r="B28" s="341">
        <v>5</v>
      </c>
      <c r="C28" s="501" t="s">
        <v>123</v>
      </c>
      <c r="D28" s="153">
        <v>1</v>
      </c>
      <c r="E28" s="185" t="s">
        <v>126</v>
      </c>
      <c r="F28" s="209">
        <v>2461</v>
      </c>
      <c r="G28" s="181" t="s">
        <v>127</v>
      </c>
      <c r="H28" s="109">
        <v>0</v>
      </c>
      <c r="I28" s="100">
        <v>0</v>
      </c>
      <c r="J28" s="8">
        <v>10041</v>
      </c>
      <c r="K28" s="9">
        <v>0</v>
      </c>
      <c r="L28" s="66">
        <f t="shared" si="54"/>
        <v>10041</v>
      </c>
      <c r="M28" s="101">
        <v>0</v>
      </c>
      <c r="N28" s="101">
        <f t="shared" si="55"/>
        <v>10041</v>
      </c>
      <c r="O28" s="101"/>
      <c r="P28" s="67"/>
      <c r="Q28" s="56">
        <v>0</v>
      </c>
      <c r="R28" s="99">
        <v>17266</v>
      </c>
      <c r="S28" s="99">
        <v>0</v>
      </c>
      <c r="T28" s="111">
        <v>0</v>
      </c>
      <c r="U28" s="112">
        <f t="shared" ref="U28:U38" si="56">Q28+R28+S28+T28</f>
        <v>17266</v>
      </c>
      <c r="V28" s="99">
        <v>0</v>
      </c>
      <c r="W28" s="99">
        <f t="shared" ref="W28:W32" si="57">U28-V28</f>
        <v>17266</v>
      </c>
      <c r="X28" s="62"/>
      <c r="Y28" s="62"/>
      <c r="Z28" s="119">
        <v>0</v>
      </c>
      <c r="AA28" s="101">
        <v>20125</v>
      </c>
      <c r="AB28" s="101">
        <v>0</v>
      </c>
      <c r="AC28" s="120">
        <v>0</v>
      </c>
      <c r="AD28" s="55">
        <f t="shared" ref="AD28:AD32" si="58">Z28+AA28+AB28+AC28</f>
        <v>20125</v>
      </c>
      <c r="AE28" s="123">
        <v>0</v>
      </c>
      <c r="AF28" s="124">
        <f t="shared" ref="AF28:AF32" si="59">AD28-AE28</f>
        <v>20125</v>
      </c>
      <c r="AG28" s="62"/>
      <c r="AH28" s="77"/>
      <c r="AI28" s="61">
        <f t="shared" ref="AI28:AI32" si="60">L28+U28+AD28</f>
        <v>47432</v>
      </c>
      <c r="AJ28" s="128">
        <f t="shared" ref="AJ28:AJ32" si="61">M28+V28+AE28</f>
        <v>0</v>
      </c>
      <c r="AK28" s="129">
        <f t="shared" ref="AK28:AK32" si="62">AI28-AJ28</f>
        <v>47432</v>
      </c>
      <c r="AL28" s="91"/>
      <c r="AM28" s="61"/>
      <c r="AN28" s="130"/>
      <c r="AO28" s="98"/>
      <c r="AP28">
        <f t="shared" si="11"/>
        <v>2461</v>
      </c>
      <c r="AQ28" t="str">
        <f t="shared" si="12"/>
        <v>Material eléctrico y electrónico</v>
      </c>
      <c r="AR28" s="294">
        <f t="shared" si="13"/>
        <v>0</v>
      </c>
      <c r="AS28" s="294">
        <f t="shared" si="14"/>
        <v>0</v>
      </c>
      <c r="AT28" s="294">
        <f t="shared" si="15"/>
        <v>10041</v>
      </c>
      <c r="AU28" s="294">
        <f t="shared" si="16"/>
        <v>0</v>
      </c>
      <c r="AV28" s="294">
        <f t="shared" si="17"/>
        <v>0</v>
      </c>
      <c r="AW28" s="294">
        <f t="shared" si="18"/>
        <v>17266</v>
      </c>
      <c r="AX28" s="294">
        <f t="shared" si="19"/>
        <v>0</v>
      </c>
      <c r="AY28" s="294">
        <f t="shared" si="20"/>
        <v>0</v>
      </c>
      <c r="AZ28" s="294">
        <f t="shared" si="21"/>
        <v>0</v>
      </c>
      <c r="BA28" s="294">
        <f t="shared" si="22"/>
        <v>20125</v>
      </c>
      <c r="BB28" s="294">
        <f t="shared" si="23"/>
        <v>0</v>
      </c>
      <c r="BC28" s="294">
        <f t="shared" si="24"/>
        <v>0</v>
      </c>
      <c r="BD28" s="294">
        <f t="shared" si="25"/>
        <v>47432</v>
      </c>
      <c r="BE28" s="294">
        <f t="shared" si="26"/>
        <v>0</v>
      </c>
    </row>
    <row r="29" spans="2:57" ht="45.75" customHeight="1" x14ac:dyDescent="0.25">
      <c r="B29" s="337"/>
      <c r="C29" s="502"/>
      <c r="D29" s="154">
        <v>2</v>
      </c>
      <c r="E29" s="182" t="s">
        <v>129</v>
      </c>
      <c r="F29" s="191">
        <v>2461</v>
      </c>
      <c r="G29" s="131" t="s">
        <v>127</v>
      </c>
      <c r="H29" s="105">
        <v>0</v>
      </c>
      <c r="I29" s="14"/>
      <c r="J29" s="14">
        <v>16738</v>
      </c>
      <c r="K29" s="15">
        <v>23347</v>
      </c>
      <c r="L29" s="16">
        <f t="shared" si="54"/>
        <v>40085</v>
      </c>
      <c r="M29" s="121">
        <v>0</v>
      </c>
      <c r="N29" s="121">
        <f t="shared" si="55"/>
        <v>40085</v>
      </c>
      <c r="O29" s="14"/>
      <c r="P29" s="65"/>
      <c r="Q29" s="17">
        <v>0</v>
      </c>
      <c r="R29" s="73">
        <v>0</v>
      </c>
      <c r="S29" s="73">
        <v>0</v>
      </c>
      <c r="T29" s="80">
        <v>0</v>
      </c>
      <c r="U29" s="82">
        <f t="shared" si="56"/>
        <v>0</v>
      </c>
      <c r="V29" s="73">
        <v>0</v>
      </c>
      <c r="W29" s="73">
        <f t="shared" si="57"/>
        <v>0</v>
      </c>
      <c r="X29" s="80"/>
      <c r="Y29" s="80"/>
      <c r="Z29" s="108">
        <v>0</v>
      </c>
      <c r="AA29" s="64">
        <v>0</v>
      </c>
      <c r="AB29" s="64">
        <v>0</v>
      </c>
      <c r="AC29" s="118">
        <v>0</v>
      </c>
      <c r="AD29" s="16">
        <f t="shared" si="58"/>
        <v>0</v>
      </c>
      <c r="AE29" s="121">
        <v>0</v>
      </c>
      <c r="AF29" s="122">
        <f t="shared" si="59"/>
        <v>0</v>
      </c>
      <c r="AG29" s="80"/>
      <c r="AH29" s="74"/>
      <c r="AI29" s="68">
        <f t="shared" si="60"/>
        <v>40085</v>
      </c>
      <c r="AJ29" s="69">
        <f t="shared" si="61"/>
        <v>0</v>
      </c>
      <c r="AK29" s="70">
        <f t="shared" si="62"/>
        <v>40085</v>
      </c>
      <c r="AL29" s="90"/>
      <c r="AM29" s="17"/>
      <c r="AN29" s="73"/>
      <c r="AO29" s="98"/>
      <c r="AP29">
        <f t="shared" si="11"/>
        <v>2461</v>
      </c>
      <c r="AQ29" t="str">
        <f t="shared" si="12"/>
        <v>Material eléctrico y electrónico</v>
      </c>
      <c r="AR29" s="294">
        <f t="shared" si="13"/>
        <v>0</v>
      </c>
      <c r="AS29" s="294">
        <f t="shared" si="14"/>
        <v>0</v>
      </c>
      <c r="AT29" s="294">
        <f t="shared" si="15"/>
        <v>16738</v>
      </c>
      <c r="AU29" s="294">
        <f t="shared" si="16"/>
        <v>23347</v>
      </c>
      <c r="AV29" s="294">
        <f t="shared" si="17"/>
        <v>0</v>
      </c>
      <c r="AW29" s="294">
        <f t="shared" si="18"/>
        <v>0</v>
      </c>
      <c r="AX29" s="294">
        <f t="shared" si="19"/>
        <v>0</v>
      </c>
      <c r="AY29" s="294">
        <f t="shared" si="20"/>
        <v>0</v>
      </c>
      <c r="AZ29" s="294">
        <f t="shared" si="21"/>
        <v>0</v>
      </c>
      <c r="BA29" s="294">
        <f t="shared" si="22"/>
        <v>0</v>
      </c>
      <c r="BB29" s="294">
        <f t="shared" si="23"/>
        <v>0</v>
      </c>
      <c r="BC29" s="294">
        <f t="shared" si="24"/>
        <v>0</v>
      </c>
      <c r="BD29" s="294">
        <f t="shared" si="25"/>
        <v>40085</v>
      </c>
      <c r="BE29" s="294">
        <f t="shared" si="26"/>
        <v>0</v>
      </c>
    </row>
    <row r="30" spans="2:57" ht="45.75" customHeight="1" x14ac:dyDescent="0.25">
      <c r="B30" s="337"/>
      <c r="C30" s="502"/>
      <c r="D30" s="166">
        <v>3</v>
      </c>
      <c r="E30" s="184" t="s">
        <v>120</v>
      </c>
      <c r="F30" s="210">
        <v>2471</v>
      </c>
      <c r="G30" s="167" t="s">
        <v>136</v>
      </c>
      <c r="H30" s="105">
        <v>0</v>
      </c>
      <c r="I30" s="14">
        <v>0</v>
      </c>
      <c r="J30" s="14">
        <v>10000</v>
      </c>
      <c r="K30" s="15">
        <v>10000</v>
      </c>
      <c r="L30" s="16">
        <f t="shared" ref="L30:L31" si="63">H30+I30+J30+K30</f>
        <v>20000</v>
      </c>
      <c r="M30" s="121">
        <v>0</v>
      </c>
      <c r="N30" s="121">
        <f t="shared" ref="N30:N31" si="64">L30-M30</f>
        <v>20000</v>
      </c>
      <c r="O30" s="14"/>
      <c r="P30" s="65"/>
      <c r="Q30" s="17">
        <v>10000</v>
      </c>
      <c r="R30" s="73">
        <v>10000</v>
      </c>
      <c r="S30" s="73">
        <v>10000</v>
      </c>
      <c r="T30" s="80">
        <v>0</v>
      </c>
      <c r="U30" s="82">
        <f t="shared" ref="U30:U31" si="65">Q30+R30+S30+T30</f>
        <v>30000</v>
      </c>
      <c r="V30" s="73"/>
      <c r="W30" s="73">
        <f t="shared" ref="W30:W31" si="66">U30-V30</f>
        <v>30000</v>
      </c>
      <c r="X30" s="80"/>
      <c r="Y30" s="80"/>
      <c r="Z30" s="108">
        <v>0</v>
      </c>
      <c r="AA30" s="64">
        <v>0</v>
      </c>
      <c r="AB30" s="64">
        <v>0</v>
      </c>
      <c r="AC30" s="118">
        <v>0</v>
      </c>
      <c r="AD30" s="16">
        <f t="shared" ref="AD30:AD31" si="67">Z30+AA30+AB30+AC30</f>
        <v>0</v>
      </c>
      <c r="AE30" s="121"/>
      <c r="AF30" s="122">
        <f t="shared" ref="AF30:AF31" si="68">AD30-AE30</f>
        <v>0</v>
      </c>
      <c r="AG30" s="80"/>
      <c r="AH30" s="74"/>
      <c r="AI30" s="68">
        <f t="shared" ref="AI30:AI31" si="69">L30+U30+AD30</f>
        <v>50000</v>
      </c>
      <c r="AJ30" s="69">
        <f t="shared" ref="AJ30:AJ31" si="70">M30+V30+AE30</f>
        <v>0</v>
      </c>
      <c r="AK30" s="70">
        <f t="shared" ref="AK30:AK31" si="71">AI30-AJ30</f>
        <v>50000</v>
      </c>
      <c r="AL30" s="90"/>
      <c r="AM30" s="17"/>
      <c r="AN30" s="73"/>
      <c r="AO30" s="98"/>
      <c r="AP30">
        <f t="shared" si="11"/>
        <v>2471</v>
      </c>
      <c r="AQ30" t="str">
        <f t="shared" si="12"/>
        <v>ARTÍCULOS METÁLICOS PARA LA CONSTRUCCIÓN</v>
      </c>
      <c r="AR30" s="294">
        <f t="shared" si="13"/>
        <v>0</v>
      </c>
      <c r="AS30" s="294">
        <f t="shared" si="14"/>
        <v>0</v>
      </c>
      <c r="AT30" s="294">
        <f t="shared" si="15"/>
        <v>10000</v>
      </c>
      <c r="AU30" s="294">
        <f t="shared" si="16"/>
        <v>10000</v>
      </c>
      <c r="AV30" s="294">
        <f t="shared" si="17"/>
        <v>10000</v>
      </c>
      <c r="AW30" s="294">
        <f t="shared" si="18"/>
        <v>10000</v>
      </c>
      <c r="AX30" s="294">
        <f t="shared" si="19"/>
        <v>10000</v>
      </c>
      <c r="AY30" s="294">
        <f t="shared" si="20"/>
        <v>0</v>
      </c>
      <c r="AZ30" s="294">
        <f t="shared" si="21"/>
        <v>0</v>
      </c>
      <c r="BA30" s="294">
        <f t="shared" si="22"/>
        <v>0</v>
      </c>
      <c r="BB30" s="294">
        <f t="shared" si="23"/>
        <v>0</v>
      </c>
      <c r="BC30" s="294">
        <f t="shared" si="24"/>
        <v>0</v>
      </c>
      <c r="BD30" s="294">
        <f t="shared" si="25"/>
        <v>50000</v>
      </c>
      <c r="BE30" s="294">
        <f t="shared" si="26"/>
        <v>0</v>
      </c>
    </row>
    <row r="31" spans="2:57" ht="45.75" customHeight="1" x14ac:dyDescent="0.25">
      <c r="B31" s="337"/>
      <c r="C31" s="502"/>
      <c r="D31" s="166">
        <v>4</v>
      </c>
      <c r="E31" s="184" t="s">
        <v>121</v>
      </c>
      <c r="F31" s="219">
        <v>2421</v>
      </c>
      <c r="G31" s="218" t="s">
        <v>135</v>
      </c>
      <c r="H31" s="105">
        <v>0</v>
      </c>
      <c r="I31" s="14">
        <v>0</v>
      </c>
      <c r="J31" s="14">
        <v>0</v>
      </c>
      <c r="K31" s="15">
        <v>20000</v>
      </c>
      <c r="L31" s="16">
        <f t="shared" si="63"/>
        <v>20000</v>
      </c>
      <c r="M31" s="121">
        <v>0</v>
      </c>
      <c r="N31" s="121">
        <f t="shared" si="64"/>
        <v>20000</v>
      </c>
      <c r="O31" s="14"/>
      <c r="P31" s="65"/>
      <c r="Q31" s="17">
        <v>20000</v>
      </c>
      <c r="R31" s="73">
        <v>10000</v>
      </c>
      <c r="S31" s="73">
        <v>0</v>
      </c>
      <c r="T31" s="80">
        <v>0</v>
      </c>
      <c r="U31" s="82">
        <f t="shared" si="65"/>
        <v>30000</v>
      </c>
      <c r="V31" s="73"/>
      <c r="W31" s="73">
        <f t="shared" si="66"/>
        <v>30000</v>
      </c>
      <c r="X31" s="80"/>
      <c r="Y31" s="80"/>
      <c r="Z31" s="108">
        <v>0</v>
      </c>
      <c r="AA31" s="64">
        <v>0</v>
      </c>
      <c r="AB31" s="64">
        <v>0</v>
      </c>
      <c r="AC31" s="118">
        <v>0</v>
      </c>
      <c r="AD31" s="16">
        <f t="shared" si="67"/>
        <v>0</v>
      </c>
      <c r="AE31" s="121"/>
      <c r="AF31" s="122">
        <f t="shared" si="68"/>
        <v>0</v>
      </c>
      <c r="AG31" s="80"/>
      <c r="AH31" s="74"/>
      <c r="AI31" s="68">
        <f t="shared" si="69"/>
        <v>50000</v>
      </c>
      <c r="AJ31" s="69">
        <f t="shared" si="70"/>
        <v>0</v>
      </c>
      <c r="AK31" s="70">
        <f t="shared" si="71"/>
        <v>50000</v>
      </c>
      <c r="AL31" s="90"/>
      <c r="AM31" s="17"/>
      <c r="AN31" s="73"/>
      <c r="AO31" s="98"/>
      <c r="AP31">
        <f t="shared" si="11"/>
        <v>2421</v>
      </c>
      <c r="AQ31" t="str">
        <f t="shared" si="12"/>
        <v>CEMENTO Y PRODUCTOS DE CONCRETO</v>
      </c>
      <c r="AR31" s="294">
        <f t="shared" si="13"/>
        <v>0</v>
      </c>
      <c r="AS31" s="294">
        <f t="shared" si="14"/>
        <v>0</v>
      </c>
      <c r="AT31" s="294">
        <f t="shared" si="15"/>
        <v>0</v>
      </c>
      <c r="AU31" s="294">
        <f t="shared" si="16"/>
        <v>20000</v>
      </c>
      <c r="AV31" s="294">
        <f t="shared" si="17"/>
        <v>20000</v>
      </c>
      <c r="AW31" s="294">
        <f t="shared" si="18"/>
        <v>10000</v>
      </c>
      <c r="AX31" s="294">
        <f t="shared" si="19"/>
        <v>0</v>
      </c>
      <c r="AY31" s="294">
        <f t="shared" si="20"/>
        <v>0</v>
      </c>
      <c r="AZ31" s="294">
        <f t="shared" si="21"/>
        <v>0</v>
      </c>
      <c r="BA31" s="294">
        <f t="shared" si="22"/>
        <v>0</v>
      </c>
      <c r="BB31" s="294">
        <f t="shared" si="23"/>
        <v>0</v>
      </c>
      <c r="BC31" s="294">
        <f t="shared" si="24"/>
        <v>0</v>
      </c>
      <c r="BD31" s="294">
        <f t="shared" si="25"/>
        <v>50000</v>
      </c>
      <c r="BE31" s="294">
        <f t="shared" si="26"/>
        <v>0</v>
      </c>
    </row>
    <row r="32" spans="2:57" ht="39" customHeight="1" x14ac:dyDescent="0.25">
      <c r="B32" s="337"/>
      <c r="C32" s="502"/>
      <c r="D32" s="154">
        <v>5</v>
      </c>
      <c r="E32" s="277" t="s">
        <v>122</v>
      </c>
      <c r="F32" s="278">
        <v>2421</v>
      </c>
      <c r="G32" s="279" t="s">
        <v>135</v>
      </c>
      <c r="H32" s="280">
        <v>0</v>
      </c>
      <c r="I32" s="123">
        <v>0</v>
      </c>
      <c r="J32" s="123">
        <v>10000</v>
      </c>
      <c r="K32" s="281">
        <v>10000</v>
      </c>
      <c r="L32" s="16">
        <f t="shared" ref="L32:L38" si="72">H32+I32+J32+K32</f>
        <v>20000</v>
      </c>
      <c r="M32" s="121">
        <v>0</v>
      </c>
      <c r="N32" s="121">
        <f t="shared" ref="N32" si="73">L32-M32</f>
        <v>20000</v>
      </c>
      <c r="O32" s="282"/>
      <c r="P32" s="283"/>
      <c r="Q32" s="17">
        <v>10000</v>
      </c>
      <c r="R32" s="73">
        <v>10000</v>
      </c>
      <c r="S32" s="73">
        <v>10000</v>
      </c>
      <c r="T32" s="80">
        <v>10000</v>
      </c>
      <c r="U32" s="82">
        <f t="shared" si="56"/>
        <v>40000</v>
      </c>
      <c r="V32" s="73">
        <v>0</v>
      </c>
      <c r="W32" s="73">
        <f t="shared" si="57"/>
        <v>40000</v>
      </c>
      <c r="X32" s="80"/>
      <c r="Y32" s="80"/>
      <c r="Z32" s="284">
        <v>10000</v>
      </c>
      <c r="AA32" s="282">
        <v>10000</v>
      </c>
      <c r="AB32" s="282">
        <v>10000</v>
      </c>
      <c r="AC32" s="285">
        <v>10000</v>
      </c>
      <c r="AD32" s="16">
        <f t="shared" si="58"/>
        <v>40000</v>
      </c>
      <c r="AE32" s="121">
        <v>0</v>
      </c>
      <c r="AF32" s="122">
        <f t="shared" si="59"/>
        <v>40000</v>
      </c>
      <c r="AG32" s="80"/>
      <c r="AH32" s="74"/>
      <c r="AI32" s="17">
        <f t="shared" si="60"/>
        <v>100000</v>
      </c>
      <c r="AJ32" s="18">
        <f t="shared" si="61"/>
        <v>0</v>
      </c>
      <c r="AK32" s="286">
        <f t="shared" si="62"/>
        <v>100000</v>
      </c>
      <c r="AL32" s="179"/>
      <c r="AM32" s="52"/>
      <c r="AN32" s="174"/>
      <c r="AO32" s="180"/>
      <c r="AP32">
        <f t="shared" si="11"/>
        <v>2421</v>
      </c>
      <c r="AQ32" t="str">
        <f t="shared" si="12"/>
        <v>CEMENTO Y PRODUCTOS DE CONCRETO</v>
      </c>
      <c r="AR32" s="294">
        <f t="shared" si="13"/>
        <v>0</v>
      </c>
      <c r="AS32" s="294">
        <f t="shared" si="14"/>
        <v>0</v>
      </c>
      <c r="AT32" s="294">
        <f t="shared" si="15"/>
        <v>10000</v>
      </c>
      <c r="AU32" s="294">
        <f t="shared" si="16"/>
        <v>10000</v>
      </c>
      <c r="AV32" s="294">
        <f t="shared" si="17"/>
        <v>10000</v>
      </c>
      <c r="AW32" s="294">
        <f t="shared" si="18"/>
        <v>10000</v>
      </c>
      <c r="AX32" s="294">
        <f t="shared" si="19"/>
        <v>10000</v>
      </c>
      <c r="AY32" s="294">
        <f t="shared" si="20"/>
        <v>10000</v>
      </c>
      <c r="AZ32" s="294">
        <f t="shared" si="21"/>
        <v>10000</v>
      </c>
      <c r="BA32" s="294">
        <f t="shared" si="22"/>
        <v>10000</v>
      </c>
      <c r="BB32" s="294">
        <f t="shared" si="23"/>
        <v>10000</v>
      </c>
      <c r="BC32" s="294">
        <f t="shared" si="24"/>
        <v>10000</v>
      </c>
      <c r="BD32" s="294">
        <f t="shared" si="25"/>
        <v>100000</v>
      </c>
      <c r="BE32" s="294">
        <f t="shared" si="26"/>
        <v>0</v>
      </c>
    </row>
    <row r="33" spans="2:57" ht="39" customHeight="1" x14ac:dyDescent="0.25">
      <c r="B33" s="342"/>
      <c r="C33" s="503"/>
      <c r="D33" s="252">
        <v>6</v>
      </c>
      <c r="E33" s="253" t="s">
        <v>128</v>
      </c>
      <c r="F33" s="278">
        <v>2471</v>
      </c>
      <c r="G33" s="254" t="s">
        <v>136</v>
      </c>
      <c r="H33" s="134">
        <v>0</v>
      </c>
      <c r="I33" s="110">
        <v>22060</v>
      </c>
      <c r="J33" s="110">
        <v>22060</v>
      </c>
      <c r="K33" s="51">
        <v>22060</v>
      </c>
      <c r="L33" s="173">
        <f t="shared" ref="L33" si="74">H33+I33+J33+K33</f>
        <v>66180</v>
      </c>
      <c r="M33" s="110">
        <v>0</v>
      </c>
      <c r="N33" s="110">
        <f t="shared" ref="N33" si="75">L33-M33</f>
        <v>66180</v>
      </c>
      <c r="O33" s="110"/>
      <c r="P33" s="51"/>
      <c r="Q33" s="236">
        <v>22060</v>
      </c>
      <c r="R33" s="227">
        <v>22060</v>
      </c>
      <c r="S33" s="227">
        <v>22060</v>
      </c>
      <c r="T33" s="231">
        <v>22060</v>
      </c>
      <c r="U33" s="232">
        <f t="shared" ref="U33" si="76">Q33+R33+S33+T33</f>
        <v>88240</v>
      </c>
      <c r="V33" s="227">
        <v>0</v>
      </c>
      <c r="W33" s="227">
        <f t="shared" ref="W33" si="77">U33-V33</f>
        <v>88240</v>
      </c>
      <c r="X33" s="231"/>
      <c r="Y33" s="231"/>
      <c r="Z33" s="134">
        <v>22060</v>
      </c>
      <c r="AA33" s="110">
        <v>22060</v>
      </c>
      <c r="AB33" s="110">
        <v>22060</v>
      </c>
      <c r="AC33" s="275">
        <v>0</v>
      </c>
      <c r="AD33" s="66">
        <f t="shared" ref="AD33" si="78">Z33+AA33+AB33+AC33</f>
        <v>66180</v>
      </c>
      <c r="AE33" s="101">
        <v>0</v>
      </c>
      <c r="AF33" s="276">
        <f t="shared" ref="AF33" si="79">AD33-AE33</f>
        <v>66180</v>
      </c>
      <c r="AG33" s="62"/>
      <c r="AH33" s="77"/>
      <c r="AI33" s="236">
        <f t="shared" ref="AI33" si="80">L33+U33+AD33</f>
        <v>220600</v>
      </c>
      <c r="AJ33" s="247">
        <f t="shared" ref="AJ33" si="81">M33+V33+AE33</f>
        <v>0</v>
      </c>
      <c r="AK33" s="235">
        <f t="shared" ref="AK33" si="82">AI33-AJ33</f>
        <v>220600</v>
      </c>
      <c r="AL33" s="179"/>
      <c r="AM33" s="52"/>
      <c r="AN33" s="174"/>
      <c r="AO33" s="180"/>
      <c r="AP33">
        <f t="shared" si="11"/>
        <v>2471</v>
      </c>
      <c r="AQ33" t="str">
        <f t="shared" si="12"/>
        <v>ARTÍCULOS METÁLICOS PARA LA CONSTRUCCIÓN</v>
      </c>
      <c r="AR33" s="294">
        <f t="shared" si="13"/>
        <v>0</v>
      </c>
      <c r="AS33" s="294">
        <f t="shared" si="14"/>
        <v>22060</v>
      </c>
      <c r="AT33" s="294">
        <f t="shared" si="15"/>
        <v>22060</v>
      </c>
      <c r="AU33" s="294">
        <f t="shared" si="16"/>
        <v>22060</v>
      </c>
      <c r="AV33" s="294">
        <f t="shared" si="17"/>
        <v>22060</v>
      </c>
      <c r="AW33" s="294">
        <f t="shared" si="18"/>
        <v>22060</v>
      </c>
      <c r="AX33" s="294">
        <f t="shared" si="19"/>
        <v>22060</v>
      </c>
      <c r="AY33" s="294">
        <f t="shared" si="20"/>
        <v>22060</v>
      </c>
      <c r="AZ33" s="294">
        <f t="shared" si="21"/>
        <v>22060</v>
      </c>
      <c r="BA33" s="294">
        <f t="shared" si="22"/>
        <v>22060</v>
      </c>
      <c r="BB33" s="294">
        <f t="shared" si="23"/>
        <v>22060</v>
      </c>
      <c r="BC33" s="294">
        <f t="shared" si="24"/>
        <v>0</v>
      </c>
      <c r="BD33" s="294">
        <f t="shared" si="25"/>
        <v>220600</v>
      </c>
      <c r="BE33" s="294">
        <f t="shared" si="26"/>
        <v>0</v>
      </c>
    </row>
    <row r="34" spans="2:57" ht="39" customHeight="1" x14ac:dyDescent="0.25">
      <c r="B34" s="341">
        <v>6</v>
      </c>
      <c r="C34" s="501" t="s">
        <v>119</v>
      </c>
      <c r="D34" s="153">
        <v>1</v>
      </c>
      <c r="E34" s="245" t="s">
        <v>124</v>
      </c>
      <c r="F34" s="243">
        <v>3341</v>
      </c>
      <c r="G34" s="220" t="s">
        <v>134</v>
      </c>
      <c r="H34" s="78">
        <v>0</v>
      </c>
      <c r="I34" s="71">
        <v>5000</v>
      </c>
      <c r="J34" s="71">
        <v>0</v>
      </c>
      <c r="K34" s="224">
        <v>0</v>
      </c>
      <c r="L34" s="221">
        <f t="shared" si="72"/>
        <v>5000</v>
      </c>
      <c r="M34" s="71"/>
      <c r="N34" s="71"/>
      <c r="O34" s="71"/>
      <c r="P34" s="133"/>
      <c r="Q34" s="222">
        <v>0</v>
      </c>
      <c r="R34" s="71">
        <v>0</v>
      </c>
      <c r="S34" s="71">
        <v>0</v>
      </c>
      <c r="T34" s="79">
        <v>0</v>
      </c>
      <c r="U34" s="81">
        <f t="shared" si="56"/>
        <v>0</v>
      </c>
      <c r="V34" s="223"/>
      <c r="W34" s="71"/>
      <c r="X34" s="79"/>
      <c r="Y34" s="79"/>
      <c r="Z34" s="222">
        <v>0</v>
      </c>
      <c r="AA34" s="71">
        <v>0</v>
      </c>
      <c r="AB34" s="71">
        <v>0</v>
      </c>
      <c r="AC34" s="224">
        <v>0</v>
      </c>
      <c r="AD34" s="102">
        <f t="shared" ref="AD34:AD38" si="83">Z34+AA34+AB34+AC34</f>
        <v>0</v>
      </c>
      <c r="AE34" s="103">
        <v>0</v>
      </c>
      <c r="AF34" s="249">
        <f t="shared" ref="AF34:AF38" si="84">AD34-AE34</f>
        <v>0</v>
      </c>
      <c r="AG34" s="250"/>
      <c r="AH34" s="251"/>
      <c r="AI34" s="68">
        <f t="shared" ref="AI34:AI38" si="85">L34+U34+AD34</f>
        <v>5000</v>
      </c>
      <c r="AJ34" s="69">
        <f t="shared" ref="AJ34:AJ38" si="86">M34+V34+AE34</f>
        <v>0</v>
      </c>
      <c r="AK34" s="70">
        <f t="shared" ref="AK34:AK38" si="87">AI34-AJ34</f>
        <v>5000</v>
      </c>
      <c r="AL34" s="133"/>
      <c r="AM34" s="78"/>
      <c r="AN34" s="71"/>
      <c r="AO34" s="226"/>
      <c r="AP34">
        <f t="shared" si="11"/>
        <v>3341</v>
      </c>
      <c r="AQ34" t="str">
        <f t="shared" si="12"/>
        <v>Servicios de capacitación</v>
      </c>
      <c r="AR34" s="294">
        <f t="shared" si="13"/>
        <v>0</v>
      </c>
      <c r="AS34" s="294">
        <f t="shared" si="14"/>
        <v>5000</v>
      </c>
      <c r="AT34" s="294">
        <f t="shared" si="15"/>
        <v>0</v>
      </c>
      <c r="AU34" s="294">
        <f t="shared" si="16"/>
        <v>0</v>
      </c>
      <c r="AV34" s="294">
        <f t="shared" si="17"/>
        <v>0</v>
      </c>
      <c r="AW34" s="294">
        <f t="shared" si="18"/>
        <v>0</v>
      </c>
      <c r="AX34" s="294">
        <f t="shared" si="19"/>
        <v>0</v>
      </c>
      <c r="AY34" s="294">
        <f t="shared" si="20"/>
        <v>0</v>
      </c>
      <c r="AZ34" s="294">
        <f t="shared" si="21"/>
        <v>0</v>
      </c>
      <c r="BA34" s="294">
        <f t="shared" si="22"/>
        <v>0</v>
      </c>
      <c r="BB34" s="294">
        <f t="shared" si="23"/>
        <v>0</v>
      </c>
      <c r="BC34" s="294">
        <f t="shared" si="24"/>
        <v>0</v>
      </c>
      <c r="BD34" s="294">
        <f t="shared" si="25"/>
        <v>5000</v>
      </c>
      <c r="BE34" s="294">
        <f t="shared" si="26"/>
        <v>0</v>
      </c>
    </row>
    <row r="35" spans="2:57" ht="39" customHeight="1" x14ac:dyDescent="0.25">
      <c r="B35" s="337"/>
      <c r="C35" s="502"/>
      <c r="D35" s="154">
        <v>2</v>
      </c>
      <c r="E35" s="266" t="s">
        <v>125</v>
      </c>
      <c r="F35" s="267">
        <v>3341</v>
      </c>
      <c r="G35" s="268" t="s">
        <v>134</v>
      </c>
      <c r="H35" s="17">
        <v>0</v>
      </c>
      <c r="I35" s="73">
        <v>0</v>
      </c>
      <c r="J35" s="73">
        <v>5000</v>
      </c>
      <c r="K35" s="269">
        <v>0</v>
      </c>
      <c r="L35" s="270">
        <f t="shared" si="72"/>
        <v>5000</v>
      </c>
      <c r="M35" s="73"/>
      <c r="N35" s="73"/>
      <c r="O35" s="73"/>
      <c r="P35" s="90"/>
      <c r="Q35" s="271">
        <v>0</v>
      </c>
      <c r="R35" s="73">
        <v>0</v>
      </c>
      <c r="S35" s="73">
        <v>0</v>
      </c>
      <c r="T35" s="80">
        <v>0</v>
      </c>
      <c r="U35" s="82">
        <f t="shared" si="56"/>
        <v>0</v>
      </c>
      <c r="V35" s="272"/>
      <c r="W35" s="73"/>
      <c r="X35" s="80"/>
      <c r="Y35" s="80"/>
      <c r="Z35" s="271">
        <v>0</v>
      </c>
      <c r="AA35" s="73">
        <v>0</v>
      </c>
      <c r="AB35" s="73">
        <v>0</v>
      </c>
      <c r="AC35" s="269">
        <v>0</v>
      </c>
      <c r="AD35" s="16">
        <f t="shared" si="83"/>
        <v>0</v>
      </c>
      <c r="AE35" s="121">
        <v>0</v>
      </c>
      <c r="AF35" s="122">
        <f t="shared" si="84"/>
        <v>0</v>
      </c>
      <c r="AG35" s="80"/>
      <c r="AH35" s="74"/>
      <c r="AI35" s="17">
        <f t="shared" si="85"/>
        <v>5000</v>
      </c>
      <c r="AJ35" s="18">
        <f t="shared" si="86"/>
        <v>0</v>
      </c>
      <c r="AK35" s="273">
        <f t="shared" si="87"/>
        <v>5000</v>
      </c>
      <c r="AL35" s="90"/>
      <c r="AM35" s="17"/>
      <c r="AN35" s="73"/>
      <c r="AO35" s="274"/>
      <c r="AP35">
        <f t="shared" si="11"/>
        <v>3341</v>
      </c>
      <c r="AQ35" t="str">
        <f t="shared" si="12"/>
        <v>Servicios de capacitación</v>
      </c>
      <c r="AR35" s="294">
        <f t="shared" si="13"/>
        <v>0</v>
      </c>
      <c r="AS35" s="294">
        <f t="shared" si="14"/>
        <v>0</v>
      </c>
      <c r="AT35" s="294">
        <f t="shared" si="15"/>
        <v>5000</v>
      </c>
      <c r="AU35" s="294">
        <f t="shared" si="16"/>
        <v>0</v>
      </c>
      <c r="AV35" s="294">
        <f t="shared" si="17"/>
        <v>0</v>
      </c>
      <c r="AW35" s="294">
        <f t="shared" si="18"/>
        <v>0</v>
      </c>
      <c r="AX35" s="294">
        <f t="shared" si="19"/>
        <v>0</v>
      </c>
      <c r="AY35" s="294">
        <f t="shared" si="20"/>
        <v>0</v>
      </c>
      <c r="AZ35" s="294">
        <f t="shared" si="21"/>
        <v>0</v>
      </c>
      <c r="BA35" s="294">
        <f t="shared" si="22"/>
        <v>0</v>
      </c>
      <c r="BB35" s="294">
        <f t="shared" si="23"/>
        <v>0</v>
      </c>
      <c r="BC35" s="294">
        <f t="shared" si="24"/>
        <v>0</v>
      </c>
      <c r="BD35" s="294">
        <f t="shared" si="25"/>
        <v>5000</v>
      </c>
      <c r="BE35" s="294">
        <f t="shared" si="26"/>
        <v>0</v>
      </c>
    </row>
    <row r="36" spans="2:57" ht="39" customHeight="1" x14ac:dyDescent="0.25">
      <c r="B36" s="342"/>
      <c r="C36" s="503"/>
      <c r="D36" s="252">
        <v>3</v>
      </c>
      <c r="E36" s="262" t="s">
        <v>133</v>
      </c>
      <c r="F36" s="263">
        <v>3341</v>
      </c>
      <c r="G36" s="254" t="s">
        <v>134</v>
      </c>
      <c r="H36" s="236">
        <v>3000</v>
      </c>
      <c r="I36" s="227">
        <v>3000</v>
      </c>
      <c r="J36" s="227">
        <v>3000</v>
      </c>
      <c r="K36" s="234">
        <v>0</v>
      </c>
      <c r="L36" s="229">
        <f t="shared" ref="L36" si="88">H36+I36+J36+K36</f>
        <v>9000</v>
      </c>
      <c r="M36" s="227"/>
      <c r="N36" s="227"/>
      <c r="O36" s="227"/>
      <c r="P36" s="228"/>
      <c r="Q36" s="230">
        <v>0</v>
      </c>
      <c r="R36" s="227">
        <v>0</v>
      </c>
      <c r="S36" s="227">
        <v>0</v>
      </c>
      <c r="T36" s="231">
        <v>0</v>
      </c>
      <c r="U36" s="232">
        <f t="shared" ref="U36" si="89">Q36+R36+S36+T36</f>
        <v>0</v>
      </c>
      <c r="V36" s="233"/>
      <c r="W36" s="227"/>
      <c r="X36" s="231"/>
      <c r="Y36" s="231"/>
      <c r="Z36" s="230">
        <v>0</v>
      </c>
      <c r="AA36" s="227">
        <v>0</v>
      </c>
      <c r="AB36" s="227">
        <v>0</v>
      </c>
      <c r="AC36" s="234">
        <v>0</v>
      </c>
      <c r="AD36" s="173">
        <f t="shared" ref="AD36" si="90">Z36+AA36+AB36+AC36</f>
        <v>0</v>
      </c>
      <c r="AE36" s="110">
        <v>0</v>
      </c>
      <c r="AF36" s="264">
        <f t="shared" ref="AF36" si="91">AD36-AE36</f>
        <v>0</v>
      </c>
      <c r="AG36" s="231"/>
      <c r="AH36" s="265"/>
      <c r="AI36" s="61">
        <f t="shared" ref="AI36" si="92">L36+U36+AD36</f>
        <v>9000</v>
      </c>
      <c r="AJ36" s="128">
        <f t="shared" ref="AJ36" si="93">M36+V36+AE36</f>
        <v>0</v>
      </c>
      <c r="AK36" s="129">
        <f t="shared" ref="AK36" si="94">AI36-AJ36</f>
        <v>9000</v>
      </c>
      <c r="AL36" s="228"/>
      <c r="AM36" s="236"/>
      <c r="AN36" s="227"/>
      <c r="AO36" s="180"/>
      <c r="AP36">
        <f t="shared" si="11"/>
        <v>3341</v>
      </c>
      <c r="AQ36" t="str">
        <f t="shared" si="12"/>
        <v>Servicios de capacitación</v>
      </c>
      <c r="AR36" s="294">
        <f t="shared" si="13"/>
        <v>3000</v>
      </c>
      <c r="AS36" s="294">
        <f t="shared" si="14"/>
        <v>3000</v>
      </c>
      <c r="AT36" s="294">
        <f t="shared" si="15"/>
        <v>3000</v>
      </c>
      <c r="AU36" s="294">
        <f t="shared" si="16"/>
        <v>0</v>
      </c>
      <c r="AV36" s="294">
        <f t="shared" si="17"/>
        <v>0</v>
      </c>
      <c r="AW36" s="294">
        <f t="shared" si="18"/>
        <v>0</v>
      </c>
      <c r="AX36" s="294">
        <f t="shared" si="19"/>
        <v>0</v>
      </c>
      <c r="AY36" s="294">
        <f t="shared" si="20"/>
        <v>0</v>
      </c>
      <c r="AZ36" s="294">
        <f t="shared" si="21"/>
        <v>0</v>
      </c>
      <c r="BA36" s="294">
        <f t="shared" si="22"/>
        <v>0</v>
      </c>
      <c r="BB36" s="294">
        <f t="shared" si="23"/>
        <v>0</v>
      </c>
      <c r="BC36" s="294">
        <f t="shared" si="24"/>
        <v>0</v>
      </c>
      <c r="BD36" s="294">
        <f t="shared" si="25"/>
        <v>9000</v>
      </c>
      <c r="BE36" s="294">
        <f t="shared" si="26"/>
        <v>0</v>
      </c>
    </row>
    <row r="37" spans="2:57" ht="39" customHeight="1" x14ac:dyDescent="0.25">
      <c r="B37" s="497">
        <v>7</v>
      </c>
      <c r="C37" s="499" t="s">
        <v>130</v>
      </c>
      <c r="D37" s="153">
        <v>1</v>
      </c>
      <c r="E37" s="245" t="s">
        <v>132</v>
      </c>
      <c r="F37" s="243">
        <v>5111</v>
      </c>
      <c r="G37" s="220" t="s">
        <v>137</v>
      </c>
      <c r="H37" s="78">
        <v>0</v>
      </c>
      <c r="I37" s="71">
        <v>3000</v>
      </c>
      <c r="J37" s="71">
        <v>0</v>
      </c>
      <c r="K37" s="224">
        <v>0</v>
      </c>
      <c r="L37" s="221">
        <f t="shared" si="72"/>
        <v>3000</v>
      </c>
      <c r="M37" s="71"/>
      <c r="N37" s="71"/>
      <c r="O37" s="71"/>
      <c r="P37" s="133"/>
      <c r="Q37" s="222">
        <v>0</v>
      </c>
      <c r="R37" s="71">
        <v>0</v>
      </c>
      <c r="S37" s="71">
        <v>0</v>
      </c>
      <c r="T37" s="79">
        <v>0</v>
      </c>
      <c r="U37" s="81">
        <f t="shared" si="56"/>
        <v>0</v>
      </c>
      <c r="V37" s="223"/>
      <c r="W37" s="71"/>
      <c r="X37" s="79"/>
      <c r="Y37" s="79"/>
      <c r="Z37" s="222">
        <v>0</v>
      </c>
      <c r="AA37" s="71">
        <v>0</v>
      </c>
      <c r="AB37" s="71">
        <v>0</v>
      </c>
      <c r="AC37" s="224">
        <v>0</v>
      </c>
      <c r="AD37" s="168">
        <f t="shared" si="83"/>
        <v>0</v>
      </c>
      <c r="AE37" s="211">
        <v>0</v>
      </c>
      <c r="AF37" s="212">
        <f t="shared" si="84"/>
        <v>0</v>
      </c>
      <c r="AG37" s="213"/>
      <c r="AH37" s="214"/>
      <c r="AI37" s="78">
        <f t="shared" si="85"/>
        <v>3000</v>
      </c>
      <c r="AJ37" s="248">
        <f t="shared" si="86"/>
        <v>0</v>
      </c>
      <c r="AK37" s="225">
        <f t="shared" si="87"/>
        <v>3000</v>
      </c>
      <c r="AL37" s="133"/>
      <c r="AM37" s="78"/>
      <c r="AN37" s="71"/>
      <c r="AO37" s="226"/>
      <c r="AP37">
        <f t="shared" si="11"/>
        <v>5111</v>
      </c>
      <c r="AQ37" t="str">
        <f t="shared" si="12"/>
        <v>Muebles de oficina y estanteria</v>
      </c>
      <c r="AR37" s="294">
        <f t="shared" si="13"/>
        <v>0</v>
      </c>
      <c r="AS37" s="294">
        <f t="shared" si="14"/>
        <v>3000</v>
      </c>
      <c r="AT37" s="294">
        <f t="shared" si="15"/>
        <v>0</v>
      </c>
      <c r="AU37" s="294">
        <f t="shared" si="16"/>
        <v>0</v>
      </c>
      <c r="AV37" s="294">
        <f t="shared" si="17"/>
        <v>0</v>
      </c>
      <c r="AW37" s="294">
        <f t="shared" si="18"/>
        <v>0</v>
      </c>
      <c r="AX37" s="294">
        <f t="shared" si="19"/>
        <v>0</v>
      </c>
      <c r="AY37" s="294">
        <f t="shared" si="20"/>
        <v>0</v>
      </c>
      <c r="AZ37" s="294">
        <f t="shared" si="21"/>
        <v>0</v>
      </c>
      <c r="BA37" s="294">
        <f t="shared" si="22"/>
        <v>0</v>
      </c>
      <c r="BB37" s="294">
        <f t="shared" si="23"/>
        <v>0</v>
      </c>
      <c r="BC37" s="294">
        <f t="shared" si="24"/>
        <v>0</v>
      </c>
      <c r="BD37" s="294">
        <f t="shared" si="25"/>
        <v>3000</v>
      </c>
      <c r="BE37" s="294">
        <f t="shared" si="26"/>
        <v>0</v>
      </c>
    </row>
    <row r="38" spans="2:57" ht="39" customHeight="1" x14ac:dyDescent="0.25">
      <c r="B38" s="498"/>
      <c r="C38" s="500"/>
      <c r="D38" s="155">
        <v>2</v>
      </c>
      <c r="E38" s="246" t="s">
        <v>131</v>
      </c>
      <c r="F38" s="244">
        <v>5111</v>
      </c>
      <c r="G38" s="237" t="s">
        <v>137</v>
      </c>
      <c r="H38" s="52">
        <v>0</v>
      </c>
      <c r="I38" s="174">
        <v>6000</v>
      </c>
      <c r="J38" s="174">
        <v>0</v>
      </c>
      <c r="K38" s="241">
        <v>0</v>
      </c>
      <c r="L38" s="238">
        <f t="shared" si="72"/>
        <v>6000</v>
      </c>
      <c r="M38" s="174"/>
      <c r="N38" s="174"/>
      <c r="O38" s="174"/>
      <c r="P38" s="179"/>
      <c r="Q38" s="239">
        <v>0</v>
      </c>
      <c r="R38" s="174">
        <v>0</v>
      </c>
      <c r="S38" s="174">
        <v>0</v>
      </c>
      <c r="T38" s="175">
        <v>0</v>
      </c>
      <c r="U38" s="176">
        <f t="shared" si="56"/>
        <v>0</v>
      </c>
      <c r="V38" s="240"/>
      <c r="W38" s="174"/>
      <c r="X38" s="175"/>
      <c r="Y38" s="175"/>
      <c r="Z38" s="239">
        <v>0</v>
      </c>
      <c r="AA38" s="174">
        <v>0</v>
      </c>
      <c r="AB38" s="174">
        <v>0</v>
      </c>
      <c r="AC38" s="241">
        <v>0</v>
      </c>
      <c r="AD38" s="63">
        <f t="shared" si="83"/>
        <v>0</v>
      </c>
      <c r="AE38" s="113">
        <v>0</v>
      </c>
      <c r="AF38" s="177">
        <f t="shared" si="84"/>
        <v>0</v>
      </c>
      <c r="AG38" s="175"/>
      <c r="AH38" s="178"/>
      <c r="AI38" s="236">
        <f t="shared" si="85"/>
        <v>6000</v>
      </c>
      <c r="AJ38" s="247">
        <f t="shared" si="86"/>
        <v>0</v>
      </c>
      <c r="AK38" s="235">
        <f t="shared" si="87"/>
        <v>6000</v>
      </c>
      <c r="AL38" s="179"/>
      <c r="AM38" s="52"/>
      <c r="AN38" s="174"/>
      <c r="AO38" s="242"/>
      <c r="AP38">
        <f t="shared" si="11"/>
        <v>5111</v>
      </c>
      <c r="AQ38" t="str">
        <f t="shared" si="12"/>
        <v>Muebles de oficina y estanteria</v>
      </c>
      <c r="AR38" s="294">
        <f t="shared" si="13"/>
        <v>0</v>
      </c>
      <c r="AS38" s="294">
        <f t="shared" si="14"/>
        <v>6000</v>
      </c>
      <c r="AT38" s="294">
        <f t="shared" si="15"/>
        <v>0</v>
      </c>
      <c r="AU38" s="294">
        <f t="shared" si="16"/>
        <v>0</v>
      </c>
      <c r="AV38" s="294">
        <f t="shared" si="17"/>
        <v>0</v>
      </c>
      <c r="AW38" s="294">
        <f t="shared" si="18"/>
        <v>0</v>
      </c>
      <c r="AX38" s="294">
        <f t="shared" si="19"/>
        <v>0</v>
      </c>
      <c r="AY38" s="294">
        <f t="shared" si="20"/>
        <v>0</v>
      </c>
      <c r="AZ38" s="294">
        <f t="shared" si="21"/>
        <v>0</v>
      </c>
      <c r="BA38" s="294">
        <f t="shared" si="22"/>
        <v>0</v>
      </c>
      <c r="BB38" s="294">
        <f t="shared" si="23"/>
        <v>0</v>
      </c>
      <c r="BC38" s="294">
        <f t="shared" si="24"/>
        <v>0</v>
      </c>
      <c r="BD38" s="294">
        <f t="shared" si="25"/>
        <v>6000</v>
      </c>
      <c r="BE38" s="294">
        <f t="shared" si="26"/>
        <v>0</v>
      </c>
    </row>
    <row r="39" spans="2:57" ht="50.25" customHeight="1" thickBot="1" x14ac:dyDescent="0.4">
      <c r="B39" s="371" t="s">
        <v>44</v>
      </c>
      <c r="C39" s="372"/>
      <c r="D39" s="372"/>
      <c r="E39" s="372"/>
      <c r="F39" s="372"/>
      <c r="G39" s="372"/>
      <c r="H39" s="157">
        <f t="shared" ref="H39:N39" si="95">SUM(H16:H38)</f>
        <v>3000</v>
      </c>
      <c r="I39" s="157">
        <f t="shared" si="95"/>
        <v>46760</v>
      </c>
      <c r="J39" s="157">
        <f t="shared" si="95"/>
        <v>78339</v>
      </c>
      <c r="K39" s="75">
        <f t="shared" si="95"/>
        <v>86907</v>
      </c>
      <c r="L39" s="158">
        <f t="shared" si="95"/>
        <v>215006</v>
      </c>
      <c r="M39" s="157">
        <f t="shared" si="95"/>
        <v>0</v>
      </c>
      <c r="N39" s="150">
        <f t="shared" si="95"/>
        <v>187006</v>
      </c>
      <c r="O39" s="137"/>
      <c r="P39" s="75"/>
      <c r="Q39" s="151">
        <f t="shared" ref="Q39:W39" si="96">SUM(Q16:Q38)</f>
        <v>63560</v>
      </c>
      <c r="R39" s="157">
        <f t="shared" si="96"/>
        <v>70826</v>
      </c>
      <c r="S39" s="157">
        <f t="shared" si="96"/>
        <v>43560</v>
      </c>
      <c r="T39" s="75">
        <f t="shared" si="96"/>
        <v>33560</v>
      </c>
      <c r="U39" s="158">
        <f t="shared" si="96"/>
        <v>211506</v>
      </c>
      <c r="V39" s="140">
        <f t="shared" si="96"/>
        <v>0</v>
      </c>
      <c r="W39" s="215">
        <f t="shared" si="96"/>
        <v>211506</v>
      </c>
      <c r="X39" s="137"/>
      <c r="Y39" s="216"/>
      <c r="Z39" s="151">
        <f t="shared" ref="Z39:AF39" si="97">SUM(Z16:Z38)</f>
        <v>33560</v>
      </c>
      <c r="AA39" s="157">
        <f t="shared" si="97"/>
        <v>53685</v>
      </c>
      <c r="AB39" s="157">
        <f t="shared" si="97"/>
        <v>39560</v>
      </c>
      <c r="AC39" s="217">
        <f t="shared" si="97"/>
        <v>11000</v>
      </c>
      <c r="AD39" s="140">
        <f t="shared" si="97"/>
        <v>137805</v>
      </c>
      <c r="AE39" s="140">
        <f t="shared" si="97"/>
        <v>0</v>
      </c>
      <c r="AF39" s="135">
        <f t="shared" si="97"/>
        <v>137805</v>
      </c>
      <c r="AG39" s="137"/>
      <c r="AH39" s="75"/>
      <c r="AI39" s="152">
        <f>SUM(AI16:AI38)</f>
        <v>564317</v>
      </c>
      <c r="AJ39" s="195">
        <f>SUM(AJ16:AJ38)</f>
        <v>0</v>
      </c>
      <c r="AK39" s="76">
        <f>SUM(AK16:AK38)</f>
        <v>564317</v>
      </c>
      <c r="AL39" s="20"/>
      <c r="AM39" s="136"/>
      <c r="AN39" s="138"/>
      <c r="AO39" s="139"/>
    </row>
    <row r="40" spans="2:57" ht="15.75" thickTop="1" x14ac:dyDescent="0.25"/>
    <row r="41" spans="2:57" ht="24" customHeight="1" x14ac:dyDescent="0.25">
      <c r="B41" s="356" t="s">
        <v>45</v>
      </c>
      <c r="C41" s="356"/>
      <c r="D41" s="356"/>
      <c r="E41" s="356"/>
      <c r="F41" s="36"/>
    </row>
    <row r="42" spans="2:57" s="21" customFormat="1" ht="15.75" customHeight="1" x14ac:dyDescent="0.25">
      <c r="E42" s="22"/>
      <c r="F42" s="22"/>
      <c r="K42" s="23"/>
    </row>
    <row r="43" spans="2:57" s="21" customFormat="1" x14ac:dyDescent="0.25"/>
    <row r="44" spans="2:57" s="21" customFormat="1" x14ac:dyDescent="0.25"/>
    <row r="45" spans="2:57" s="21" customFormat="1" x14ac:dyDescent="0.25"/>
    <row r="46" spans="2:57" s="21" customFormat="1" x14ac:dyDescent="0.25"/>
    <row r="47" spans="2:57" s="21" customFormat="1" x14ac:dyDescent="0.25"/>
    <row r="48" spans="2:57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</sheetData>
  <mergeCells count="74">
    <mergeCell ref="B37:B38"/>
    <mergeCell ref="C37:C38"/>
    <mergeCell ref="C28:C33"/>
    <mergeCell ref="B28:B33"/>
    <mergeCell ref="C34:C36"/>
    <mergeCell ref="B34:B36"/>
    <mergeCell ref="B10:H11"/>
    <mergeCell ref="I10:K11"/>
    <mergeCell ref="L10:M11"/>
    <mergeCell ref="B2:F5"/>
    <mergeCell ref="O14:O15"/>
    <mergeCell ref="I8:K9"/>
    <mergeCell ref="L8:M9"/>
    <mergeCell ref="N8:Q9"/>
    <mergeCell ref="R8:T9"/>
    <mergeCell ref="U8:Y9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F13:G13"/>
    <mergeCell ref="L13:P13"/>
    <mergeCell ref="U13:Y13"/>
    <mergeCell ref="AD13:AH13"/>
    <mergeCell ref="AM14:AM15"/>
    <mergeCell ref="AA14:AA15"/>
    <mergeCell ref="AB14:AB15"/>
    <mergeCell ref="AC14:AC15"/>
    <mergeCell ref="AD14:AD15"/>
    <mergeCell ref="AE14:AE15"/>
    <mergeCell ref="AF14:AF15"/>
    <mergeCell ref="AI13:AK13"/>
    <mergeCell ref="P14:P15"/>
    <mergeCell ref="AK14:AK15"/>
    <mergeCell ref="AI14:AI15"/>
    <mergeCell ref="AJ14:AJ15"/>
    <mergeCell ref="Q14:Q15"/>
    <mergeCell ref="R14:R15"/>
    <mergeCell ref="S14:S15"/>
    <mergeCell ref="Z14:Z15"/>
    <mergeCell ref="T14:T15"/>
    <mergeCell ref="U14:U15"/>
    <mergeCell ref="V14:V15"/>
    <mergeCell ref="W14:W15"/>
    <mergeCell ref="Y14:Y15"/>
    <mergeCell ref="X14:X15"/>
    <mergeCell ref="AG14:AG15"/>
    <mergeCell ref="C16:C19"/>
    <mergeCell ref="B16:B19"/>
    <mergeCell ref="G2:T5"/>
    <mergeCell ref="B41:E41"/>
    <mergeCell ref="AH14:AH15"/>
    <mergeCell ref="B13:C15"/>
    <mergeCell ref="D13:E15"/>
    <mergeCell ref="B39:G39"/>
    <mergeCell ref="N10:Q11"/>
    <mergeCell ref="R10:T10"/>
    <mergeCell ref="U10:Y10"/>
    <mergeCell ref="R11:T11"/>
    <mergeCell ref="U11:Y11"/>
    <mergeCell ref="B6:Y6"/>
    <mergeCell ref="B8:H9"/>
    <mergeCell ref="B25:B27"/>
    <mergeCell ref="C25:C27"/>
    <mergeCell ref="C20:C21"/>
    <mergeCell ref="B20:B21"/>
    <mergeCell ref="C22:C24"/>
    <mergeCell ref="B22:B24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 MARCO INSTITUCIONAL </vt:lpstr>
      <vt:lpstr>B. acciones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2016-02-09T18:31:33Z</cp:lastPrinted>
  <dcterms:created xsi:type="dcterms:W3CDTF">2014-10-10T18:47:42Z</dcterms:created>
  <dcterms:modified xsi:type="dcterms:W3CDTF">2016-02-09T18:31:51Z</dcterms:modified>
</cp:coreProperties>
</file>