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esktop\Respaldo Naty\Escritorio\POA\POA 2016\POA 2016  AUTORIZADO\PLANEACION\Sistemas\"/>
    </mc:Choice>
  </mc:AlternateContent>
  <bookViews>
    <workbookView xWindow="0" yWindow="0" windowWidth="20490" windowHeight="7755"/>
  </bookViews>
  <sheets>
    <sheet name="A. MARCO INSTITUCIONAL " sheetId="2" r:id="rId1"/>
    <sheet name="B. acciones 1" sheetId="1" r:id="rId2"/>
    <sheet name="B. acciones 2" sheetId="3" r:id="rId3"/>
    <sheet name="B. acciones 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7" i="4" l="1"/>
  <c r="AQ17" i="4"/>
  <c r="AR17" i="4"/>
  <c r="AS17" i="4"/>
  <c r="AT17" i="4"/>
  <c r="BD17" i="4" s="1"/>
  <c r="BE17" i="4" s="1"/>
  <c r="AU17" i="4"/>
  <c r="AV17" i="4"/>
  <c r="AW17" i="4"/>
  <c r="AX17" i="4"/>
  <c r="AY17" i="4"/>
  <c r="AZ17" i="4"/>
  <c r="BA17" i="4"/>
  <c r="BB17" i="4"/>
  <c r="BC17" i="4"/>
  <c r="AP18" i="4"/>
  <c r="AQ18" i="4"/>
  <c r="AR18" i="4"/>
  <c r="AS18" i="4"/>
  <c r="AT18" i="4"/>
  <c r="BD18" i="4" s="1"/>
  <c r="BE18" i="4" s="1"/>
  <c r="AU18" i="4"/>
  <c r="AV18" i="4"/>
  <c r="AW18" i="4"/>
  <c r="AX18" i="4"/>
  <c r="AY18" i="4"/>
  <c r="AZ18" i="4"/>
  <c r="BA18" i="4"/>
  <c r="BB18" i="4"/>
  <c r="BC18" i="4"/>
  <c r="AP19" i="4"/>
  <c r="AQ19" i="4"/>
  <c r="AR19" i="4"/>
  <c r="AS19" i="4"/>
  <c r="AT19" i="4"/>
  <c r="BD19" i="4" s="1"/>
  <c r="BE19" i="4" s="1"/>
  <c r="AU19" i="4"/>
  <c r="AV19" i="4"/>
  <c r="AW19" i="4"/>
  <c r="AX19" i="4"/>
  <c r="AY19" i="4"/>
  <c r="AZ19" i="4"/>
  <c r="BA19" i="4"/>
  <c r="BB19" i="4"/>
  <c r="BC19" i="4"/>
  <c r="AP20" i="4"/>
  <c r="AQ20" i="4"/>
  <c r="AR20" i="4"/>
  <c r="AS20" i="4"/>
  <c r="AT20" i="4"/>
  <c r="BD20" i="4" s="1"/>
  <c r="BE20" i="4" s="1"/>
  <c r="AU20" i="4"/>
  <c r="AV20" i="4"/>
  <c r="AW20" i="4"/>
  <c r="AX20" i="4"/>
  <c r="AY20" i="4"/>
  <c r="AZ20" i="4"/>
  <c r="BA20" i="4"/>
  <c r="BB20" i="4"/>
  <c r="BC20" i="4"/>
  <c r="AP21" i="4"/>
  <c r="AQ21" i="4"/>
  <c r="AR21" i="4"/>
  <c r="AS21" i="4"/>
  <c r="AT21" i="4"/>
  <c r="BD21" i="4" s="1"/>
  <c r="BE21" i="4" s="1"/>
  <c r="AU21" i="4"/>
  <c r="AV21" i="4"/>
  <c r="AW21" i="4"/>
  <c r="AX21" i="4"/>
  <c r="AY21" i="4"/>
  <c r="AZ21" i="4"/>
  <c r="BA21" i="4"/>
  <c r="BB21" i="4"/>
  <c r="BC21" i="4"/>
  <c r="AP22" i="4"/>
  <c r="AQ22" i="4"/>
  <c r="AR22" i="4"/>
  <c r="AS22" i="4"/>
  <c r="AT22" i="4"/>
  <c r="BD22" i="4" s="1"/>
  <c r="BE22" i="4" s="1"/>
  <c r="AU22" i="4"/>
  <c r="AV22" i="4"/>
  <c r="AW22" i="4"/>
  <c r="AX22" i="4"/>
  <c r="AY22" i="4"/>
  <c r="AZ22" i="4"/>
  <c r="BA22" i="4"/>
  <c r="BB22" i="4"/>
  <c r="BC22" i="4"/>
  <c r="AP23" i="4"/>
  <c r="AQ23" i="4"/>
  <c r="AR23" i="4"/>
  <c r="AS23" i="4"/>
  <c r="AT23" i="4"/>
  <c r="BD23" i="4" s="1"/>
  <c r="BE23" i="4" s="1"/>
  <c r="AU23" i="4"/>
  <c r="AV23" i="4"/>
  <c r="AW23" i="4"/>
  <c r="AX23" i="4"/>
  <c r="AY23" i="4"/>
  <c r="AZ23" i="4"/>
  <c r="BA23" i="4"/>
  <c r="BB23" i="4"/>
  <c r="BC23" i="4"/>
  <c r="AP24" i="4"/>
  <c r="AQ24" i="4"/>
  <c r="AR24" i="4"/>
  <c r="AS24" i="4"/>
  <c r="AT24" i="4"/>
  <c r="BD24" i="4" s="1"/>
  <c r="BE24" i="4" s="1"/>
  <c r="AU24" i="4"/>
  <c r="AV24" i="4"/>
  <c r="AW24" i="4"/>
  <c r="AX24" i="4"/>
  <c r="AY24" i="4"/>
  <c r="AZ24" i="4"/>
  <c r="BA24" i="4"/>
  <c r="BB24" i="4"/>
  <c r="BC24" i="4"/>
  <c r="AP25" i="4"/>
  <c r="AQ25" i="4"/>
  <c r="AR25" i="4"/>
  <c r="AS25" i="4"/>
  <c r="AT25" i="4"/>
  <c r="BD25" i="4" s="1"/>
  <c r="BE25" i="4" s="1"/>
  <c r="AU25" i="4"/>
  <c r="AV25" i="4"/>
  <c r="AW25" i="4"/>
  <c r="AX25" i="4"/>
  <c r="AY25" i="4"/>
  <c r="AZ25" i="4"/>
  <c r="BA25" i="4"/>
  <c r="BB25" i="4"/>
  <c r="BC25" i="4"/>
  <c r="BD16" i="4"/>
  <c r="BE16" i="4" s="1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P17" i="3"/>
  <c r="AQ17" i="3"/>
  <c r="AR17" i="3"/>
  <c r="AS17" i="3"/>
  <c r="AT17" i="3"/>
  <c r="AU17" i="3"/>
  <c r="AV17" i="3"/>
  <c r="AW17" i="3"/>
  <c r="AX17" i="3"/>
  <c r="AY17" i="3"/>
  <c r="BD17" i="3" s="1"/>
  <c r="BE17" i="3" s="1"/>
  <c r="AZ17" i="3"/>
  <c r="BA17" i="3"/>
  <c r="BB17" i="3"/>
  <c r="BC17" i="3"/>
  <c r="AP18" i="3"/>
  <c r="AQ18" i="3"/>
  <c r="AR18" i="3"/>
  <c r="AS18" i="3"/>
  <c r="AT18" i="3"/>
  <c r="AU18" i="3"/>
  <c r="AV18" i="3"/>
  <c r="AW18" i="3"/>
  <c r="AX18" i="3"/>
  <c r="AY18" i="3"/>
  <c r="BD18" i="3" s="1"/>
  <c r="BE18" i="3" s="1"/>
  <c r="AZ18" i="3"/>
  <c r="BA18" i="3"/>
  <c r="BB18" i="3"/>
  <c r="BC18" i="3"/>
  <c r="AP19" i="3"/>
  <c r="AQ19" i="3"/>
  <c r="AR19" i="3"/>
  <c r="AS19" i="3"/>
  <c r="AT19" i="3"/>
  <c r="AU19" i="3"/>
  <c r="AV19" i="3"/>
  <c r="AW19" i="3"/>
  <c r="AX19" i="3"/>
  <c r="AY19" i="3"/>
  <c r="BD19" i="3" s="1"/>
  <c r="BE19" i="3" s="1"/>
  <c r="AZ19" i="3"/>
  <c r="BA19" i="3"/>
  <c r="BB19" i="3"/>
  <c r="BC19" i="3"/>
  <c r="AP20" i="3"/>
  <c r="AQ20" i="3"/>
  <c r="AR20" i="3"/>
  <c r="AS20" i="3"/>
  <c r="AT20" i="3"/>
  <c r="AU20" i="3"/>
  <c r="AV20" i="3"/>
  <c r="AW20" i="3"/>
  <c r="AX20" i="3"/>
  <c r="AY20" i="3"/>
  <c r="BD20" i="3" s="1"/>
  <c r="BE20" i="3" s="1"/>
  <c r="AZ20" i="3"/>
  <c r="BA20" i="3"/>
  <c r="BB20" i="3"/>
  <c r="BC20" i="3"/>
  <c r="AP21" i="3"/>
  <c r="AQ21" i="3"/>
  <c r="AR21" i="3"/>
  <c r="AS21" i="3"/>
  <c r="AT21" i="3"/>
  <c r="AU21" i="3"/>
  <c r="AV21" i="3"/>
  <c r="AW21" i="3"/>
  <c r="AX21" i="3"/>
  <c r="AY21" i="3"/>
  <c r="BD21" i="3" s="1"/>
  <c r="BE21" i="3" s="1"/>
  <c r="AZ21" i="3"/>
  <c r="BA21" i="3"/>
  <c r="BB21" i="3"/>
  <c r="BC21" i="3"/>
  <c r="AP22" i="3"/>
  <c r="AQ22" i="3"/>
  <c r="AR22" i="3"/>
  <c r="AS22" i="3"/>
  <c r="AT22" i="3"/>
  <c r="AU22" i="3"/>
  <c r="AV22" i="3"/>
  <c r="AW22" i="3"/>
  <c r="AX22" i="3"/>
  <c r="AY22" i="3"/>
  <c r="BD22" i="3" s="1"/>
  <c r="BE22" i="3" s="1"/>
  <c r="AZ22" i="3"/>
  <c r="BA22" i="3"/>
  <c r="BB22" i="3"/>
  <c r="BC22" i="3"/>
  <c r="AP23" i="3"/>
  <c r="AQ23" i="3"/>
  <c r="AR23" i="3"/>
  <c r="AS23" i="3"/>
  <c r="AT23" i="3"/>
  <c r="AU23" i="3"/>
  <c r="AV23" i="3"/>
  <c r="AW23" i="3"/>
  <c r="AX23" i="3"/>
  <c r="AY23" i="3"/>
  <c r="BD23" i="3" s="1"/>
  <c r="BE23" i="3" s="1"/>
  <c r="AZ23" i="3"/>
  <c r="BA23" i="3"/>
  <c r="BB23" i="3"/>
  <c r="BC23" i="3"/>
  <c r="AP24" i="3"/>
  <c r="AQ24" i="3"/>
  <c r="AR24" i="3"/>
  <c r="AS24" i="3"/>
  <c r="AT24" i="3"/>
  <c r="AU24" i="3"/>
  <c r="AV24" i="3"/>
  <c r="AW24" i="3"/>
  <c r="AX24" i="3"/>
  <c r="AY24" i="3"/>
  <c r="BD24" i="3" s="1"/>
  <c r="BE24" i="3" s="1"/>
  <c r="AZ24" i="3"/>
  <c r="BA24" i="3"/>
  <c r="BB24" i="3"/>
  <c r="BC24" i="3"/>
  <c r="AP25" i="3"/>
  <c r="AQ25" i="3"/>
  <c r="AR25" i="3"/>
  <c r="AS25" i="3"/>
  <c r="AT25" i="3"/>
  <c r="AU25" i="3"/>
  <c r="AV25" i="3"/>
  <c r="AW25" i="3"/>
  <c r="AX25" i="3"/>
  <c r="AY25" i="3"/>
  <c r="BD25" i="3" s="1"/>
  <c r="BE25" i="3" s="1"/>
  <c r="AZ25" i="3"/>
  <c r="BA25" i="3"/>
  <c r="BB25" i="3"/>
  <c r="BC25" i="3"/>
  <c r="AP26" i="3"/>
  <c r="AQ26" i="3"/>
  <c r="AR26" i="3"/>
  <c r="AS26" i="3"/>
  <c r="AT26" i="3"/>
  <c r="AU26" i="3"/>
  <c r="AV26" i="3"/>
  <c r="AW26" i="3"/>
  <c r="AX26" i="3"/>
  <c r="BD26" i="3" s="1"/>
  <c r="BE26" i="3" s="1"/>
  <c r="AY26" i="3"/>
  <c r="AZ26" i="3"/>
  <c r="BA26" i="3"/>
  <c r="BB26" i="3"/>
  <c r="BC26" i="3"/>
  <c r="AP27" i="3"/>
  <c r="AQ27" i="3"/>
  <c r="AR27" i="3"/>
  <c r="AS27" i="3"/>
  <c r="AT27" i="3"/>
  <c r="AU27" i="3"/>
  <c r="AV27" i="3"/>
  <c r="AW27" i="3"/>
  <c r="AX27" i="3"/>
  <c r="BD27" i="3" s="1"/>
  <c r="BE27" i="3" s="1"/>
  <c r="AY27" i="3"/>
  <c r="AZ27" i="3"/>
  <c r="BA27" i="3"/>
  <c r="BB27" i="3"/>
  <c r="BC27" i="3"/>
  <c r="AP28" i="3"/>
  <c r="AQ28" i="3"/>
  <c r="AR28" i="3"/>
  <c r="AS28" i="3"/>
  <c r="AT28" i="3"/>
  <c r="AU28" i="3"/>
  <c r="AV28" i="3"/>
  <c r="BD28" i="3" s="1"/>
  <c r="BE28" i="3" s="1"/>
  <c r="AW28" i="3"/>
  <c r="AX28" i="3"/>
  <c r="AY28" i="3"/>
  <c r="AZ28" i="3"/>
  <c r="BA28" i="3"/>
  <c r="BB28" i="3"/>
  <c r="BC28" i="3"/>
  <c r="AP29" i="3"/>
  <c r="AQ29" i="3"/>
  <c r="AR29" i="3"/>
  <c r="AS29" i="3"/>
  <c r="AT29" i="3"/>
  <c r="AU29" i="3"/>
  <c r="AV29" i="3"/>
  <c r="AW29" i="3"/>
  <c r="AX29" i="3"/>
  <c r="AY29" i="3"/>
  <c r="BD29" i="3" s="1"/>
  <c r="BE29" i="3" s="1"/>
  <c r="AZ29" i="3"/>
  <c r="BA29" i="3"/>
  <c r="BB29" i="3"/>
  <c r="BC29" i="3"/>
  <c r="BD16" i="3"/>
  <c r="BE16" i="3" s="1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BE25" i="1"/>
  <c r="BE24" i="1"/>
  <c r="BE23" i="1"/>
  <c r="BE22" i="1"/>
  <c r="BE21" i="1"/>
  <c r="BE20" i="1"/>
  <c r="BE19" i="1"/>
  <c r="BE18" i="1"/>
  <c r="BE17" i="1"/>
  <c r="BE16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AP18" i="1"/>
  <c r="AQ18" i="1"/>
  <c r="AR18" i="1"/>
  <c r="BD18" i="1" s="1"/>
  <c r="AS18" i="1"/>
  <c r="AT18" i="1"/>
  <c r="AU18" i="1"/>
  <c r="AV18" i="1"/>
  <c r="AW18" i="1"/>
  <c r="AX18" i="1"/>
  <c r="AY18" i="1"/>
  <c r="AZ18" i="1"/>
  <c r="BA18" i="1"/>
  <c r="BB18" i="1"/>
  <c r="BC18" i="1"/>
  <c r="AP19" i="1"/>
  <c r="AQ19" i="1"/>
  <c r="AR19" i="1"/>
  <c r="BD19" i="1" s="1"/>
  <c r="AS19" i="1"/>
  <c r="AT19" i="1"/>
  <c r="AU19" i="1"/>
  <c r="AV19" i="1"/>
  <c r="AW19" i="1"/>
  <c r="AX19" i="1"/>
  <c r="AY19" i="1"/>
  <c r="AZ19" i="1"/>
  <c r="BA19" i="1"/>
  <c r="BB19" i="1"/>
  <c r="BC19" i="1"/>
  <c r="AP20" i="1"/>
  <c r="AQ20" i="1"/>
  <c r="AR20" i="1"/>
  <c r="AS20" i="1"/>
  <c r="BD20" i="1" s="1"/>
  <c r="AT20" i="1"/>
  <c r="AU20" i="1"/>
  <c r="AV20" i="1"/>
  <c r="AW20" i="1"/>
  <c r="AX20" i="1"/>
  <c r="AY20" i="1"/>
  <c r="AZ20" i="1"/>
  <c r="BA20" i="1"/>
  <c r="BB20" i="1"/>
  <c r="BC20" i="1"/>
  <c r="AP21" i="1"/>
  <c r="AQ21" i="1"/>
  <c r="AR21" i="1"/>
  <c r="BD21" i="1" s="1"/>
  <c r="AS21" i="1"/>
  <c r="AT21" i="1"/>
  <c r="AU21" i="1"/>
  <c r="AV21" i="1"/>
  <c r="AW21" i="1"/>
  <c r="AX21" i="1"/>
  <c r="AY21" i="1"/>
  <c r="AZ21" i="1"/>
  <c r="BA21" i="1"/>
  <c r="BB21" i="1"/>
  <c r="BC21" i="1"/>
  <c r="AP22" i="1"/>
  <c r="AQ22" i="1"/>
  <c r="AR22" i="1"/>
  <c r="AS22" i="1"/>
  <c r="BD22" i="1" s="1"/>
  <c r="AT22" i="1"/>
  <c r="AU22" i="1"/>
  <c r="AV22" i="1"/>
  <c r="AW22" i="1"/>
  <c r="AX22" i="1"/>
  <c r="AY22" i="1"/>
  <c r="AZ22" i="1"/>
  <c r="BA22" i="1"/>
  <c r="BB22" i="1"/>
  <c r="BC22" i="1"/>
  <c r="AP23" i="1"/>
  <c r="AQ23" i="1"/>
  <c r="AR23" i="1"/>
  <c r="AS23" i="1"/>
  <c r="AT23" i="1"/>
  <c r="BD23" i="1" s="1"/>
  <c r="AU23" i="1"/>
  <c r="AV23" i="1"/>
  <c r="AW23" i="1"/>
  <c r="AX23" i="1"/>
  <c r="AY23" i="1"/>
  <c r="AZ23" i="1"/>
  <c r="BA23" i="1"/>
  <c r="BB23" i="1"/>
  <c r="BC23" i="1"/>
  <c r="AP24" i="1"/>
  <c r="AQ24" i="1"/>
  <c r="AR24" i="1"/>
  <c r="BD24" i="1" s="1"/>
  <c r="AS24" i="1"/>
  <c r="AT24" i="1"/>
  <c r="AU24" i="1"/>
  <c r="AV24" i="1"/>
  <c r="AW24" i="1"/>
  <c r="AX24" i="1"/>
  <c r="AY24" i="1"/>
  <c r="AZ24" i="1"/>
  <c r="BA24" i="1"/>
  <c r="BB24" i="1"/>
  <c r="BC24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J28" i="3" l="1"/>
  <c r="AK28" i="3" s="1"/>
  <c r="AF28" i="3"/>
  <c r="AD28" i="3"/>
  <c r="AI28" i="3" s="1"/>
  <c r="W28" i="3"/>
  <c r="U28" i="3"/>
  <c r="L28" i="3"/>
  <c r="N28" i="3" s="1"/>
  <c r="N21" i="4" l="1"/>
  <c r="L21" i="4"/>
  <c r="AI20" i="4"/>
  <c r="AK20" i="4" s="1"/>
  <c r="AJ20" i="4"/>
  <c r="AD26" i="3"/>
  <c r="AF26" i="3" s="1"/>
  <c r="AD17" i="3"/>
  <c r="AF17" i="3" s="1"/>
  <c r="U26" i="3"/>
  <c r="W26" i="3" s="1"/>
  <c r="U22" i="3"/>
  <c r="W22" i="3"/>
  <c r="U17" i="3"/>
  <c r="W17" i="3" s="1"/>
  <c r="L26" i="3"/>
  <c r="N26" i="3" s="1"/>
  <c r="L24" i="3"/>
  <c r="N24" i="3" s="1"/>
  <c r="L25" i="3"/>
  <c r="N25" i="3" s="1"/>
  <c r="L22" i="3"/>
  <c r="N22" i="3" s="1"/>
  <c r="L21" i="3"/>
  <c r="N21" i="3" s="1"/>
  <c r="L17" i="3"/>
  <c r="N17" i="3" l="1"/>
  <c r="U23" i="3"/>
  <c r="L18" i="3" l="1"/>
  <c r="N18" i="3" s="1"/>
  <c r="U18" i="3"/>
  <c r="W18" i="3" s="1"/>
  <c r="AD18" i="3"/>
  <c r="AF18" i="3" s="1"/>
  <c r="AJ18" i="3"/>
  <c r="L24" i="1"/>
  <c r="N24" i="1" s="1"/>
  <c r="U24" i="1"/>
  <c r="W24" i="1" s="1"/>
  <c r="AD24" i="1"/>
  <c r="AF24" i="1" s="1"/>
  <c r="AJ24" i="1"/>
  <c r="AI18" i="3" l="1"/>
  <c r="AK18" i="3" s="1"/>
  <c r="AI24" i="1"/>
  <c r="AK24" i="1" s="1"/>
  <c r="AE26" i="4"/>
  <c r="AC26" i="4"/>
  <c r="AB26" i="4"/>
  <c r="AA26" i="4"/>
  <c r="Z26" i="4"/>
  <c r="V26" i="4"/>
  <c r="T26" i="4"/>
  <c r="S26" i="4"/>
  <c r="R26" i="4"/>
  <c r="Q26" i="4"/>
  <c r="M26" i="4"/>
  <c r="K26" i="4"/>
  <c r="J26" i="4"/>
  <c r="I26" i="4"/>
  <c r="H26" i="4"/>
  <c r="AJ25" i="4"/>
  <c r="AD25" i="4"/>
  <c r="AF25" i="4" s="1"/>
  <c r="U25" i="4"/>
  <c r="W25" i="4" s="1"/>
  <c r="N25" i="4"/>
  <c r="AJ24" i="4"/>
  <c r="AD24" i="4"/>
  <c r="AF24" i="4" s="1"/>
  <c r="U24" i="4"/>
  <c r="W24" i="4" s="1"/>
  <c r="N24" i="4"/>
  <c r="AJ23" i="4"/>
  <c r="AD23" i="4"/>
  <c r="AF23" i="4" s="1"/>
  <c r="U23" i="4"/>
  <c r="L23" i="4"/>
  <c r="N23" i="4" s="1"/>
  <c r="AJ22" i="4"/>
  <c r="AD22" i="4"/>
  <c r="AF22" i="4" s="1"/>
  <c r="U22" i="4"/>
  <c r="W22" i="4" s="1"/>
  <c r="L22" i="4"/>
  <c r="N22" i="4" s="1"/>
  <c r="AJ21" i="4"/>
  <c r="AD21" i="4"/>
  <c r="AF21" i="4" s="1"/>
  <c r="U21" i="4"/>
  <c r="AD20" i="4"/>
  <c r="AF20" i="4" s="1"/>
  <c r="U20" i="4"/>
  <c r="W20" i="4" s="1"/>
  <c r="L20" i="4"/>
  <c r="N20" i="4" s="1"/>
  <c r="AJ19" i="4"/>
  <c r="AD19" i="4"/>
  <c r="AF19" i="4" s="1"/>
  <c r="U19" i="4"/>
  <c r="L19" i="4"/>
  <c r="N19" i="4" s="1"/>
  <c r="AJ18" i="4"/>
  <c r="AD18" i="4"/>
  <c r="AF18" i="4" s="1"/>
  <c r="U18" i="4"/>
  <c r="W18" i="4" s="1"/>
  <c r="L18" i="4"/>
  <c r="N18" i="4" s="1"/>
  <c r="AJ17" i="4"/>
  <c r="AD17" i="4"/>
  <c r="AF17" i="4" s="1"/>
  <c r="U17" i="4"/>
  <c r="W17" i="4" s="1"/>
  <c r="L17" i="4"/>
  <c r="N17" i="4" s="1"/>
  <c r="AJ16" i="4"/>
  <c r="AD16" i="4"/>
  <c r="AF16" i="4" s="1"/>
  <c r="U16" i="4"/>
  <c r="L16" i="4"/>
  <c r="N8" i="4"/>
  <c r="AE30" i="3"/>
  <c r="AC30" i="3"/>
  <c r="AB30" i="3"/>
  <c r="AA30" i="3"/>
  <c r="Z30" i="3"/>
  <c r="V30" i="3"/>
  <c r="T30" i="3"/>
  <c r="S30" i="3"/>
  <c r="R30" i="3"/>
  <c r="Q30" i="3"/>
  <c r="M30" i="3"/>
  <c r="K30" i="3"/>
  <c r="J30" i="3"/>
  <c r="I30" i="3"/>
  <c r="H30" i="3"/>
  <c r="AJ29" i="3"/>
  <c r="AD29" i="3"/>
  <c r="AF29" i="3" s="1"/>
  <c r="U29" i="3"/>
  <c r="W29" i="3" s="1"/>
  <c r="L29" i="3"/>
  <c r="N29" i="3" s="1"/>
  <c r="AJ27" i="3"/>
  <c r="AD27" i="3"/>
  <c r="AF27" i="3" s="1"/>
  <c r="U27" i="3"/>
  <c r="W27" i="3" s="1"/>
  <c r="L27" i="3"/>
  <c r="N27" i="3" s="1"/>
  <c r="AJ26" i="3"/>
  <c r="AJ25" i="3"/>
  <c r="AD25" i="3"/>
  <c r="AF25" i="3" s="1"/>
  <c r="U25" i="3"/>
  <c r="W25" i="3" s="1"/>
  <c r="AJ24" i="3"/>
  <c r="AD24" i="3"/>
  <c r="AF24" i="3" s="1"/>
  <c r="U24" i="3"/>
  <c r="W24" i="3" s="1"/>
  <c r="AJ23" i="3"/>
  <c r="AD23" i="3"/>
  <c r="AF23" i="3" s="1"/>
  <c r="L23" i="3"/>
  <c r="N23" i="3" s="1"/>
  <c r="AJ22" i="3"/>
  <c r="AD22" i="3"/>
  <c r="AF22" i="3" s="1"/>
  <c r="AJ21" i="3"/>
  <c r="AD21" i="3"/>
  <c r="AF21" i="3" s="1"/>
  <c r="U21" i="3"/>
  <c r="W21" i="3" s="1"/>
  <c r="AJ20" i="3"/>
  <c r="AD20" i="3"/>
  <c r="AF20" i="3" s="1"/>
  <c r="U20" i="3"/>
  <c r="W20" i="3" s="1"/>
  <c r="L20" i="3"/>
  <c r="N20" i="3" s="1"/>
  <c r="AJ19" i="3"/>
  <c r="AD19" i="3"/>
  <c r="AF19" i="3" s="1"/>
  <c r="U19" i="3"/>
  <c r="L19" i="3"/>
  <c r="N19" i="3" s="1"/>
  <c r="AJ17" i="3"/>
  <c r="AJ16" i="3"/>
  <c r="AD16" i="3"/>
  <c r="AF16" i="3" s="1"/>
  <c r="U16" i="3"/>
  <c r="L16" i="3"/>
  <c r="N8" i="3"/>
  <c r="N16" i="4" l="1"/>
  <c r="AI16" i="4"/>
  <c r="AI21" i="4"/>
  <c r="AK21" i="4" s="1"/>
  <c r="AJ26" i="4"/>
  <c r="AI19" i="4"/>
  <c r="AK19" i="4" s="1"/>
  <c r="U26" i="4"/>
  <c r="AD26" i="4"/>
  <c r="AI23" i="4"/>
  <c r="AK23" i="4" s="1"/>
  <c r="AI19" i="3"/>
  <c r="AK19" i="3" s="1"/>
  <c r="AI22" i="3"/>
  <c r="AK22" i="3" s="1"/>
  <c r="AI16" i="3"/>
  <c r="AK16" i="3" s="1"/>
  <c r="N16" i="3"/>
  <c r="AI17" i="3"/>
  <c r="AK17" i="3" s="1"/>
  <c r="AI25" i="3"/>
  <c r="AK25" i="3" s="1"/>
  <c r="AJ30" i="3"/>
  <c r="W19" i="3"/>
  <c r="AF30" i="3"/>
  <c r="U30" i="3"/>
  <c r="AI21" i="3"/>
  <c r="AK21" i="3" s="1"/>
  <c r="AI23" i="3"/>
  <c r="AK23" i="3" s="1"/>
  <c r="AI26" i="3"/>
  <c r="AK26" i="3" s="1"/>
  <c r="AI29" i="3"/>
  <c r="AK29" i="3" s="1"/>
  <c r="AD30" i="3"/>
  <c r="W23" i="3"/>
  <c r="AF26" i="4"/>
  <c r="AI18" i="4"/>
  <c r="AK18" i="4" s="1"/>
  <c r="AI22" i="4"/>
  <c r="AK22" i="4" s="1"/>
  <c r="AI24" i="4"/>
  <c r="AK24" i="4" s="1"/>
  <c r="L26" i="4"/>
  <c r="AI25" i="4"/>
  <c r="AK25" i="4" s="1"/>
  <c r="W16" i="4"/>
  <c r="AI17" i="4"/>
  <c r="AK17" i="4" s="1"/>
  <c r="W19" i="4"/>
  <c r="W21" i="4"/>
  <c r="W23" i="4"/>
  <c r="AI20" i="3"/>
  <c r="AK20" i="3" s="1"/>
  <c r="AI24" i="3"/>
  <c r="AK24" i="3" s="1"/>
  <c r="AI27" i="3"/>
  <c r="AK27" i="3" s="1"/>
  <c r="L30" i="3"/>
  <c r="W16" i="3"/>
  <c r="AA26" i="1"/>
  <c r="AB26" i="1"/>
  <c r="AC26" i="1"/>
  <c r="AE26" i="1"/>
  <c r="Z26" i="1"/>
  <c r="R26" i="1"/>
  <c r="S26" i="1"/>
  <c r="T26" i="1"/>
  <c r="V26" i="1"/>
  <c r="Q26" i="1"/>
  <c r="I26" i="1"/>
  <c r="J26" i="1"/>
  <c r="K26" i="1"/>
  <c r="M26" i="1"/>
  <c r="H26" i="1"/>
  <c r="L23" i="1"/>
  <c r="N23" i="1" s="1"/>
  <c r="U23" i="1"/>
  <c r="W23" i="1" s="1"/>
  <c r="AD23" i="1"/>
  <c r="AF23" i="1" s="1"/>
  <c r="AJ23" i="1"/>
  <c r="N26" i="4" l="1"/>
  <c r="N30" i="3"/>
  <c r="AI23" i="1"/>
  <c r="AK23" i="1" s="1"/>
  <c r="W26" i="4"/>
  <c r="AK16" i="4"/>
  <c r="AK26" i="4" s="1"/>
  <c r="AI26" i="4"/>
  <c r="W30" i="3"/>
  <c r="AI30" i="3"/>
  <c r="AK30" i="3"/>
  <c r="I10" i="3" l="1"/>
  <c r="E24" i="2"/>
  <c r="I10" i="4"/>
  <c r="E25" i="2"/>
  <c r="AD21" i="1"/>
  <c r="AF21" i="1" s="1"/>
  <c r="AD22" i="1"/>
  <c r="AF22" i="1" s="1"/>
  <c r="AD25" i="1"/>
  <c r="AF25" i="1" s="1"/>
  <c r="AJ21" i="1"/>
  <c r="AJ22" i="1"/>
  <c r="AJ25" i="1"/>
  <c r="U21" i="1"/>
  <c r="W21" i="1" s="1"/>
  <c r="U22" i="1"/>
  <c r="W22" i="1" s="1"/>
  <c r="U25" i="1"/>
  <c r="W25" i="1" s="1"/>
  <c r="L21" i="1"/>
  <c r="N21" i="1" s="1"/>
  <c r="L22" i="1"/>
  <c r="L25" i="1"/>
  <c r="N25" i="1" s="1"/>
  <c r="AI22" i="1" l="1"/>
  <c r="N22" i="1"/>
  <c r="AI25" i="1"/>
  <c r="AK25" i="1" s="1"/>
  <c r="AI21" i="1"/>
  <c r="AK21" i="1" s="1"/>
  <c r="AK22" i="1"/>
  <c r="L16" i="1"/>
  <c r="L17" i="1"/>
  <c r="N17" i="1" s="1"/>
  <c r="L18" i="1"/>
  <c r="N18" i="1" s="1"/>
  <c r="L19" i="1"/>
  <c r="N19" i="1" s="1"/>
  <c r="L20" i="1"/>
  <c r="N20" i="1" s="1"/>
  <c r="L26" i="1" l="1"/>
  <c r="N16" i="1"/>
  <c r="N26" i="1" s="1"/>
  <c r="N8" i="1"/>
  <c r="AJ20" i="1"/>
  <c r="AD20" i="1"/>
  <c r="AF20" i="1" s="1"/>
  <c r="U20" i="1"/>
  <c r="W20" i="1" s="1"/>
  <c r="AJ19" i="1"/>
  <c r="AD19" i="1"/>
  <c r="AF19" i="1" s="1"/>
  <c r="U19" i="1"/>
  <c r="W19" i="1" s="1"/>
  <c r="AJ18" i="1"/>
  <c r="AD18" i="1"/>
  <c r="AF18" i="1" s="1"/>
  <c r="U18" i="1"/>
  <c r="W18" i="1" s="1"/>
  <c r="AJ17" i="1"/>
  <c r="AD17" i="1"/>
  <c r="AF17" i="1" s="1"/>
  <c r="U17" i="1"/>
  <c r="W17" i="1" s="1"/>
  <c r="AJ16" i="1"/>
  <c r="AD16" i="1"/>
  <c r="U16" i="1"/>
  <c r="AD26" i="1" l="1"/>
  <c r="AJ26" i="1"/>
  <c r="U26" i="1"/>
  <c r="AI16" i="1"/>
  <c r="AI19" i="1"/>
  <c r="AK19" i="1" s="1"/>
  <c r="AI20" i="1"/>
  <c r="AK20" i="1" s="1"/>
  <c r="AI17" i="1"/>
  <c r="AK17" i="1" s="1"/>
  <c r="AI18" i="1"/>
  <c r="AK18" i="1" s="1"/>
  <c r="AF16" i="1"/>
  <c r="AF26" i="1" s="1"/>
  <c r="W16" i="1"/>
  <c r="W26" i="1" s="1"/>
  <c r="AI26" i="1" l="1"/>
  <c r="E23" i="2" s="1"/>
  <c r="E26" i="2" s="1"/>
  <c r="AK16" i="1"/>
  <c r="AK26" i="1" s="1"/>
  <c r="I10" i="1" l="1"/>
</calcChain>
</file>

<file path=xl/comments1.xml><?xml version="1.0" encoding="utf-8"?>
<comments xmlns="http://schemas.openxmlformats.org/spreadsheetml/2006/main">
  <authors>
    <author>Naty</author>
  </authors>
  <commentList>
    <comment ref="I17" authorId="0" shapeId="0">
      <text>
        <r>
          <rPr>
            <b/>
            <sz val="9"/>
            <color indexed="81"/>
            <rFont val="Tahoma"/>
            <charset val="1"/>
          </rPr>
          <t>Naty:</t>
        </r>
        <r>
          <rPr>
            <sz val="9"/>
            <color indexed="81"/>
            <rFont val="Tahoma"/>
            <charset val="1"/>
          </rPr>
          <t xml:space="preserve">
se pasa de la accion 2 de la partida 5231 20 mil / se pasa de la 3741   2,500 para esra</t>
        </r>
      </text>
    </comment>
  </commentList>
</comments>
</file>

<file path=xl/comments2.xml><?xml version="1.0" encoding="utf-8"?>
<comments xmlns="http://schemas.openxmlformats.org/spreadsheetml/2006/main">
  <authors>
    <author>Naty</author>
  </authors>
  <commentList>
    <comment ref="I17" authorId="0" shapeId="0">
      <text>
        <r>
          <rPr>
            <b/>
            <sz val="9"/>
            <color indexed="81"/>
            <rFont val="Tahoma"/>
            <charset val="1"/>
          </rPr>
          <t>Naty:</t>
        </r>
        <r>
          <rPr>
            <sz val="9"/>
            <color indexed="81"/>
            <rFont val="Tahoma"/>
            <charset val="1"/>
          </rPr>
          <t xml:space="preserve">
se pasan los 20 mil para la partida 2941 de la accion uno 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Naty:</t>
        </r>
        <r>
          <rPr>
            <sz val="9"/>
            <color indexed="81"/>
            <rFont val="Tahoma"/>
            <charset val="1"/>
          </rPr>
          <t xml:space="preserve">
de la 2941 4,500</t>
        </r>
      </text>
    </comment>
  </commentList>
</comments>
</file>

<file path=xl/comments3.xml><?xml version="1.0" encoding="utf-8"?>
<comments xmlns="http://schemas.openxmlformats.org/spreadsheetml/2006/main">
  <authors>
    <author>Naty</author>
  </authors>
  <commentList>
    <comment ref="I21" authorId="0" shapeId="0">
      <text>
        <r>
          <rPr>
            <b/>
            <sz val="9"/>
            <color indexed="81"/>
            <rFont val="Tahoma"/>
            <charset val="1"/>
          </rPr>
          <t>Naty:</t>
        </r>
        <r>
          <rPr>
            <sz val="9"/>
            <color indexed="81"/>
            <rFont val="Tahoma"/>
            <charset val="1"/>
          </rPr>
          <t xml:space="preserve">
se pasa a la acción 1 a la partida 2941</t>
        </r>
      </text>
    </comment>
  </commentList>
</comments>
</file>

<file path=xl/sharedStrings.xml><?xml version="1.0" encoding="utf-8"?>
<sst xmlns="http://schemas.openxmlformats.org/spreadsheetml/2006/main" count="431" uniqueCount="176">
  <si>
    <t>Programa Operativo Anual  2016</t>
  </si>
  <si>
    <t>Anexo B. Calendarización, Seguimiento y Evaluación de acciones por cada objetivo.</t>
  </si>
  <si>
    <t>Presupuesto Autorizado</t>
  </si>
  <si>
    <t xml:space="preserve">Evaluacion del Objetivo: </t>
  </si>
  <si>
    <t xml:space="preserve">Area : </t>
  </si>
  <si>
    <t xml:space="preserve">Indicador: </t>
  </si>
  <si>
    <t>Acciones Realizadas/ Acciones programdas *100 ( AR/AP)*100</t>
  </si>
  <si>
    <t xml:space="preserve">Ejecutor del Objetivo : </t>
  </si>
  <si>
    <t xml:space="preserve">Puesto del Ejecutor: </t>
  </si>
  <si>
    <t>Acción</t>
  </si>
  <si>
    <t>ENERO</t>
  </si>
  <si>
    <t>FEBRERO</t>
  </si>
  <si>
    <t>MARZO</t>
  </si>
  <si>
    <t>ABRIL</t>
  </si>
  <si>
    <t>1 er SEGUIMIENTO</t>
  </si>
  <si>
    <t>MAYO</t>
  </si>
  <si>
    <t>JUNIO</t>
  </si>
  <si>
    <t>JULIO</t>
  </si>
  <si>
    <t>AGOSTO</t>
  </si>
  <si>
    <t>2 do  SEGUIMIENTO</t>
  </si>
  <si>
    <t>SEPTIEMBRE</t>
  </si>
  <si>
    <t>OCTUBRE</t>
  </si>
  <si>
    <t>NOVIEMBRE</t>
  </si>
  <si>
    <t>DICIEMBRE</t>
  </si>
  <si>
    <t>3 er SEGUIMIENTO</t>
  </si>
  <si>
    <t>TOTAL DE PRESUPUESTO</t>
  </si>
  <si>
    <t>Evaluación Anual</t>
  </si>
  <si>
    <t>Situación de la Acción</t>
  </si>
  <si>
    <t>Especifica</t>
  </si>
  <si>
    <t>Descripción</t>
  </si>
  <si>
    <t>Programado</t>
  </si>
  <si>
    <t>Sub Total Programado</t>
  </si>
  <si>
    <t>Ejecutado</t>
  </si>
  <si>
    <t>Saldo</t>
  </si>
  <si>
    <t>Evidencia de la acción</t>
  </si>
  <si>
    <t>Ejercido</t>
  </si>
  <si>
    <t>Valor</t>
  </si>
  <si>
    <t>Limitaciónes</t>
  </si>
  <si>
    <t>Reprogramar</t>
  </si>
  <si>
    <t>Eliminar</t>
  </si>
  <si>
    <t>%</t>
  </si>
  <si>
    <t>Justificacion</t>
  </si>
  <si>
    <t>NR</t>
  </si>
  <si>
    <t>Ninguna</t>
  </si>
  <si>
    <t>SUB - TOTAL</t>
  </si>
  <si>
    <t>Nota: Llene este formato por cada objetivo particular</t>
  </si>
  <si>
    <t>Formato:</t>
  </si>
  <si>
    <t>Código: PL-F-01-3</t>
  </si>
  <si>
    <t>Fecha: Octubre de 2013</t>
  </si>
  <si>
    <t>Rev. 5</t>
  </si>
  <si>
    <t>Pág. 1 de 1</t>
  </si>
  <si>
    <t>Nombre de la Unidad:</t>
  </si>
  <si>
    <t>Fecha:</t>
  </si>
  <si>
    <t>Institucional</t>
  </si>
  <si>
    <t>Unidad Académica o Administrativa</t>
  </si>
  <si>
    <t>Misión</t>
  </si>
  <si>
    <t>Visión</t>
  </si>
  <si>
    <t>Políticas Institucionales</t>
  </si>
  <si>
    <t>Función</t>
  </si>
  <si>
    <t>Autoevaluación</t>
  </si>
  <si>
    <t>Objetivos del Plan Estatal relacionados con la Unidad Académica o Administrativa</t>
  </si>
  <si>
    <t>FODA</t>
  </si>
  <si>
    <t>Fortalezas</t>
  </si>
  <si>
    <t>Oportunidades</t>
  </si>
  <si>
    <t>Objetivos del PID relacionados con la función de la Unidad Académica o Administrativa</t>
  </si>
  <si>
    <t xml:space="preserve"> Debilidades                 </t>
  </si>
  <si>
    <t>Amenazas</t>
  </si>
  <si>
    <t>Objetivos particulares del POA</t>
  </si>
  <si>
    <t>Presupuesto</t>
  </si>
  <si>
    <t>Meta</t>
  </si>
  <si>
    <t xml:space="preserve"> A. Marco Institucional y de la Unidad Académica o Administrativa , Objetivos Particulares.</t>
  </si>
  <si>
    <t>Código:  PL-F-01-3</t>
  </si>
  <si>
    <t>Partida Presupuestal</t>
  </si>
  <si>
    <t>Descripción de los logros</t>
  </si>
  <si>
    <t>Nombre de la Secretaria ó Dirección: PLANEACIÓN</t>
  </si>
  <si>
    <t>Rev. 6</t>
  </si>
  <si>
    <t>PLANEACIÓN - Informática y Sistemas</t>
  </si>
  <si>
    <t>Objetivo 1:</t>
  </si>
  <si>
    <t>Proporcionar mantenimiento y soporte técnico  con oportunidad y calidad, para el buen funcionamiento de instalaciones y equipos de computo.</t>
  </si>
  <si>
    <t>Objetivo 2:</t>
  </si>
  <si>
    <t>Dar un buen servicio informatico,  mediante el adecuado funcionamiento de  laboratorios y talleres para fortalecer el proceso de aprendizaje.</t>
  </si>
  <si>
    <t>Objetivo 3:</t>
  </si>
  <si>
    <t>Capacitar al personal para Desarrollar programas que ayuden a la optimización de procesos institucionales para generar informacion oportuna asi como configurar y dar mantenimiento a servidores y equipo electronico ubicado en los diferentes Site.</t>
  </si>
  <si>
    <t>Objetivo Particular 1: Proporcionar mantenimiento y soporte técnico  con oportunidad y calidad, para el buen funcionamiento de instalaciones y equipos de computo.</t>
  </si>
  <si>
    <t>Informática y Sistemas</t>
  </si>
  <si>
    <t>Mtro. Miguel Petricioli Carrasco</t>
  </si>
  <si>
    <t>Sub Dir. de Informática y Sistemas</t>
  </si>
  <si>
    <t>Elaborar un programa anual de mantenimiento preventivo</t>
  </si>
  <si>
    <t>Atender al 100% las  requisiciones generadas en el sistema de soporte técnico y laboratorios.</t>
  </si>
  <si>
    <t>Adquirir Licencias de Laboratorios y Telefonos</t>
  </si>
  <si>
    <t>Realizar el programa anual de mantenimiento preventivo para el area de informatica y sistemas</t>
  </si>
  <si>
    <t>Verificar que se cumpla el programa anual de mantenimiento preventivo</t>
  </si>
  <si>
    <t>Checar de manera constante las instalaciones y equipos.</t>
  </si>
  <si>
    <t>Atender en menos de 48 horas las requisiciones generadas comprando el HW necesario en caso de laboratorios de computo.</t>
  </si>
  <si>
    <t>Contar con el personal y tiempo necesario para poder atenderlas</t>
  </si>
  <si>
    <t>Verificar que la informacion se pueda recuperar aplicando un analisis en busca de virus</t>
  </si>
  <si>
    <t xml:space="preserve">Verificar que cada equipo de computo de los diferentes laboratorios de computo o area administrativa cuente con licencia original y vigente de windows y office </t>
  </si>
  <si>
    <t>Canalizar de manera oportuna las requisiciones de antivirus por el área afectada.</t>
  </si>
  <si>
    <t xml:space="preserve">Adquirir Antivirus para laboratorios de computo y areas administrativas  </t>
  </si>
  <si>
    <t>Adquirir la renovacion de licencias de Windows y Ofiicce para laboratorios de computo y areas administrativas</t>
  </si>
  <si>
    <t>Adquirir y mantener equipo de video vigilancia para todos los edificios.</t>
  </si>
  <si>
    <t>Adquirir un Servidor como respaldo y mantener renundancia en los servicios de informatica y sistemas</t>
  </si>
  <si>
    <t>Solucionar oportunamente  al 100%  las fallas de Hw.</t>
  </si>
  <si>
    <t>Contar con el 100% de equipo de oficina y papeleria necesaria para realizar las actividades.</t>
  </si>
  <si>
    <t>Hacer un estudio de equipo para video vigilancia</t>
  </si>
  <si>
    <t>Adquirir el equipo necesario.</t>
  </si>
  <si>
    <t>Instalación y configuración del equipo.</t>
  </si>
  <si>
    <t xml:space="preserve">Dar mantenimiento a todos los equipos de vigilancia existentes </t>
  </si>
  <si>
    <t>Garantizar los servicios de T.I en la institución</t>
  </si>
  <si>
    <t>Canalizar de manera oportuna la requisición del equipo necesario</t>
  </si>
  <si>
    <t>Adquirir un servidor que tendra como funcion principal el respaldo de la informacion contenida bases de datos de la pagina Web y el SII.</t>
  </si>
  <si>
    <t>Adquirir refacciones que permitan la ampliacion de capacidad de Switch de Fibra optica.</t>
  </si>
  <si>
    <t>Verificar que el equipo tiene compostura cambiando alguna pieza de Hw</t>
  </si>
  <si>
    <t>Canalizar de manera oportuna las requisiciones de material solicitado por el área afectada.</t>
  </si>
  <si>
    <t xml:space="preserve">Adquirir hardware para laboratorios de computo  </t>
  </si>
  <si>
    <t>Contar con el equipo de oficina y papeleria para el departamento de Informática y Sistemas</t>
  </si>
  <si>
    <t>Contar con el equipo de oficina y papaleria para los laboratorios de computo.</t>
  </si>
  <si>
    <t>Objetivo Particular 2: Dar un buen servicio informatico,  mediante el adecuado funcionamiento de  laboratorios y talleres para fortalecer el proceso de aprendizaje.</t>
  </si>
  <si>
    <t>Objetivo Particular 3: Capacitar al personal para Desarrollar programas que ayuden a la optimización de procesos institucionales para generar informacion oportuna asi como configurar y dar mantenimiento a servidores y equipo electronico ubicado en los diferentes Site.</t>
  </si>
  <si>
    <t>Capacitacion en administracion de sistemas</t>
  </si>
  <si>
    <t>Capacitacion en administracion de Redes</t>
  </si>
  <si>
    <t>Capacitacion en  Electronica</t>
  </si>
  <si>
    <t>Capacitacion en energia sustentable</t>
  </si>
  <si>
    <t>Capacitacion con base a necesidades</t>
  </si>
  <si>
    <t>Capacitacion para lenguaje de programacion</t>
  </si>
  <si>
    <t xml:space="preserve"> Viaticos para capacitación</t>
  </si>
  <si>
    <t>Capacitacion para la configuracion y mantenimiento de servidores y switch de fibra optica.</t>
  </si>
  <si>
    <t>Capacitacion para Mantenimiento y reparación de partes electronicas de equipos de cpmputo de la institución</t>
  </si>
  <si>
    <t>Capacitacion en energia sustentable para dar mantenimiento al sistema de energia sustentable instalado en el Site del UD2 Y los posteriores que se ubiquen en el resto de los Site de cada edificio de la Institución.</t>
  </si>
  <si>
    <t>Curso Taller de Motivación en el trabajo para laboratoristas y departamento de Informatica y sistemas.</t>
  </si>
  <si>
    <t>En la Universidad Politécnica de Tlaxcala formamos profesionales competentes e innovadores, con calidad humana y capacidad para resolver necesidades sociales  mediante la aplicación de su modelo educativo que contribuye al desarrollo tecnológico, económico y sustentable del País.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</si>
  <si>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 tecnológico, en total correspondencia con el desarrollo sustentable de su entorno.</t>
  </si>
  <si>
    <t>Desarrollar un compromiso solido hacia la cultura de Planeación, seguimiento y evaluación desde una perspectiva estratégica, sistemática y de disciplina presupuestal para la consecución de los objetivos de la Universidad Politécnica de Tlaxcala.</t>
  </si>
  <si>
    <t>Lograr que la Planeación sea participativa, integral y estratégica para definir Planes, Programas y proyectos, logrando la optimización de recursos y alcanzar el crecimiento necesario en infraestructura física y tecnólogica de última generación.</t>
  </si>
  <si>
    <t xml:space="preserve">III. DESARROLLO SOCIAL INCLUYENTE PARA FORTALECER EL BIENESTAR. 4. Educación de Calidad para Todos los Niveles de Enseñanza  4.4. Evaluación e investigación educativa. Establecer los mecanismos pertinentes para que la población en general tenga acceso a una educación de calidad con equidad, pertinencia y relevancia, ofreciendo una educación incluyente a la población con capacidades diferentes y en condiciones de  vulnerabilidad, ampliando la atención educativa que se brinda a las niñas y los niños de las madres y padres que trabajan. </t>
  </si>
  <si>
    <t>* Conocimiento y experiencia de la ejecucion de las acciones.                                                   * Personal joven y capacitado.                                           * Estar dentro del SGC con el procedimineto del Programa Operartivo Anual.</t>
  </si>
  <si>
    <t>* Innovar en la forma de realizar las actividades.     *Realizar las actividades bajo in Sistema Integral de Información.                                                                        * Contar con un sitema tecnologico para la generación de la estadistica de la universidad.</t>
  </si>
  <si>
    <t xml:space="preserve">Eje VI: Administración y Gestión Institucional  VI.2: Cultura de Planeación y Evaluación  a.      Formular los planes de desarrollo, los programas operativos anuales y los proyectos de la universidad para apoyar su adecuado crecimiento y consolidación.   c.      Evaluar periódicamente los planes de desarrollo y programas operativos anuales de la universidad para reorientar las políticas, objetivos, estrategias y metas planteadas.   </t>
  </si>
  <si>
    <t>*Programa incipiente de planeacion y evaluación                                                                                                 *uso de tecnologia limitada en las actividades administrativas.</t>
  </si>
  <si>
    <t>* Rotacion  de personal en los puestos por cambios politicos.                                                                  * Problemas  economicos y sociales.</t>
  </si>
  <si>
    <t xml:space="preserve">* Aprovechar el apoyo institucional para difundir la importancia de la planeación, el seguimiento y la evaluación de proyectos, con la finalidad de optimizar recursos humanos, materiales y financieros.
* Gestionar recursos para continuar el proceso de actualización y automatización de los procesos estratégicos, que permitan a los alumnos y docentes estar a la vanguardia en cuanto al desarrollo tecnológico.
* Lograr que el sistema informativo y el de Servicios Escolares tenga la capacidad para dar un excelente servicio, acorde a las necesidades de los alumnos y los requerimientos de la Universidad 
* Optimizar el uso de la infraestructura, y el equipamiento tecnológico, para lograr la competitividad, innovación  e impacto en los sectores productivo y social.
</t>
  </si>
  <si>
    <t xml:space="preserve">Eje III Servicios y Bienestar Social:
III.1 Servicios a los estudiantes
III.2 Bienestar estudiantil
Eje V Infraestructura y equipamiento tecnológico:
V.1 Crecimiento de la infraestructura
V.2 Equipamiento tecnológico
V.3 Mantenimiento de infraestructura y equipo
V.4 Desarrollo sustentable
</t>
  </si>
  <si>
    <r>
      <t xml:space="preserve">                                                                                                   </t>
    </r>
    <r>
      <rPr>
        <b/>
        <sz val="9"/>
        <color indexed="8"/>
        <rFont val="Tahoma"/>
        <family val="2"/>
      </rPr>
      <t>Informática y Sistemas</t>
    </r>
    <r>
      <rPr>
        <sz val="9"/>
        <color indexed="8"/>
        <rFont val="Tahoma"/>
        <family val="2"/>
      </rPr>
      <t xml:space="preserve">
Se está realizando el mantenimiento de los SITES  a fin de optimizar el servicio de información, para el año 2015 se pretende adquirir un sw de mayor capacidad para atender la demanda actual.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ahoma"/>
        <family val="2"/>
      </rPr>
      <t/>
    </r>
  </si>
  <si>
    <t>Monto Total del Presupuestado  Autorizado</t>
  </si>
  <si>
    <t xml:space="preserve">SERVICIOS DE CONSULTORIA ADMINISTRATIVA, TECNICAS Y TECNOLOGIAS DE LA INFROMACION </t>
  </si>
  <si>
    <t xml:space="preserve">EQUIPO DE COMPUTO DE TECNOLOGIAS DE LA INFORMACION </t>
  </si>
  <si>
    <t>EQUIPO DE COMPUTO DE TECNOLOGIAS DE LA INFORMACION</t>
  </si>
  <si>
    <t>MATERIALES, UTILES Y EQUIPOS MENORES DE OFICINA</t>
  </si>
  <si>
    <t>MUEBLES DE OFICINA Y ESTANTERIA</t>
  </si>
  <si>
    <t>SERVICIOS DE CAPACITACION</t>
  </si>
  <si>
    <t>VIATICOS EN EL PAIS</t>
  </si>
  <si>
    <t>MATERIALES, UTILES Y EQUIPOS MENORES DE TECNOLOGIAS  DE LA INFROMACION Y COMUNICACIONES</t>
  </si>
  <si>
    <t>LICENCIAS ACADEMICAS</t>
  </si>
  <si>
    <t>Lic. Sylvia Elizabeth Hernandez Nava</t>
  </si>
  <si>
    <t>Jefe de Oficina</t>
  </si>
  <si>
    <t>Fecha: Enero 2016</t>
  </si>
  <si>
    <t>ENERO -- 2016</t>
  </si>
  <si>
    <t>CAMARAS DE VIDEO</t>
  </si>
  <si>
    <t>REFACCIONES Y ACCESORIOS MENORES DE EQUIPO DE COMPUTO</t>
  </si>
  <si>
    <t>MATERIALES ELECTRICO Y ELECTRONICO</t>
  </si>
  <si>
    <t>MATERIALES, UTILES Y EQUIPOS MENORES DE TICS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</si>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</sst>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85BD"/>
        <bgColor indexed="64"/>
      </patternFill>
    </fill>
    <fill>
      <patternFill patternType="solid">
        <fgColor rgb="FFBBB2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4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6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dotted">
        <color rgb="FF000066"/>
      </bottom>
      <diagonal/>
    </border>
    <border>
      <left style="dotted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theme="1"/>
      </left>
      <right/>
      <top style="thick">
        <color theme="1"/>
      </top>
      <bottom/>
      <diagonal/>
    </border>
    <border>
      <left style="medium">
        <color theme="1" tint="4.9989318521683403E-2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 style="dotted">
        <color rgb="FF000066"/>
      </right>
      <top/>
      <bottom/>
      <diagonal/>
    </border>
    <border>
      <left style="dotted">
        <color rgb="FF000066"/>
      </left>
      <right style="medium">
        <color theme="1"/>
      </right>
      <top/>
      <bottom/>
      <diagonal/>
    </border>
    <border>
      <left/>
      <right/>
      <top style="dotted">
        <color rgb="FF000066"/>
      </top>
      <bottom style="dotted">
        <color rgb="FF000066"/>
      </bottom>
      <diagonal/>
    </border>
    <border>
      <left style="medium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/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otted">
        <color rgb="FF000066"/>
      </top>
      <bottom/>
      <diagonal/>
    </border>
    <border>
      <left style="medium">
        <color theme="1" tint="4.9989318521683403E-2"/>
      </left>
      <right style="dotted">
        <color theme="1" tint="4.9989318521683403E-2"/>
      </right>
      <top/>
      <bottom style="medium">
        <color theme="1"/>
      </bottom>
      <diagonal/>
    </border>
    <border>
      <left/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 style="thick">
        <color theme="1"/>
      </right>
      <top style="dotted">
        <color rgb="FF000066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rgb="FF000066"/>
      </bottom>
      <diagonal/>
    </border>
    <border>
      <left style="dotted">
        <color rgb="FF000066"/>
      </left>
      <right/>
      <top/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rgb="FF000066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/>
      <top style="dotted">
        <color rgb="FF000066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rgb="FF0033CC"/>
      </top>
      <bottom style="dotted">
        <color indexed="64"/>
      </bottom>
      <diagonal/>
    </border>
    <border>
      <left/>
      <right style="dotted">
        <color indexed="64"/>
      </right>
      <top style="thick">
        <color rgb="FF0033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rgb="FF1B0EC4"/>
      </bottom>
      <diagonal/>
    </border>
    <border>
      <left style="dotted">
        <color indexed="64"/>
      </left>
      <right/>
      <top style="thick">
        <color rgb="FF1B0EC4"/>
      </top>
      <bottom style="dotted">
        <color indexed="64"/>
      </bottom>
      <diagonal/>
    </border>
    <border>
      <left/>
      <right/>
      <top style="thick">
        <color rgb="FF1B0EC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/>
      <diagonal/>
    </border>
    <border>
      <left style="slantDashDot">
        <color theme="1"/>
      </left>
      <right style="thin">
        <color theme="1"/>
      </right>
      <top/>
      <bottom style="medium">
        <color theme="1"/>
      </bottom>
      <diagonal/>
    </border>
    <border>
      <left style="slantDashDot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66"/>
      </left>
      <right style="thin">
        <color rgb="FF000066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 style="slantDashDot">
        <color theme="1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 style="dotted">
        <color rgb="FF000066"/>
      </top>
      <bottom style="thin">
        <color theme="1"/>
      </bottom>
      <diagonal/>
    </border>
    <border>
      <left style="dotted">
        <color rgb="FF000066"/>
      </left>
      <right/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medium">
        <color theme="1"/>
      </right>
      <top style="dotted">
        <color rgb="FF000066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medium">
        <color theme="1"/>
      </top>
      <bottom/>
      <diagonal/>
    </border>
    <border>
      <left style="thick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rgb="FF000066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/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/>
      </bottom>
      <diagonal/>
    </border>
    <border>
      <left/>
      <right style="medium">
        <color theme="1"/>
      </right>
      <top/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/>
      <top style="medium">
        <color theme="1"/>
      </top>
      <bottom style="dotted">
        <color rgb="FF000066"/>
      </bottom>
      <diagonal/>
    </border>
    <border>
      <left style="dotted">
        <color theme="1"/>
      </left>
      <right/>
      <top/>
      <bottom/>
      <diagonal/>
    </border>
    <border>
      <left style="thick">
        <color theme="1"/>
      </left>
      <right style="dotted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/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/>
      <top style="dotted">
        <color rgb="FF000066"/>
      </top>
      <bottom/>
      <diagonal/>
    </border>
    <border>
      <left style="slantDashDot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/>
      <top/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/>
      <diagonal/>
    </border>
    <border>
      <left/>
      <right style="medium">
        <color theme="1"/>
      </right>
      <top style="dotted">
        <color rgb="FF000066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medium">
        <color theme="1"/>
      </right>
      <top/>
      <bottom style="thick">
        <color theme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medium">
        <color theme="1"/>
      </right>
      <top/>
      <bottom/>
      <diagonal/>
    </border>
    <border>
      <left style="dotted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thin">
        <color theme="1"/>
      </bottom>
      <diagonal/>
    </border>
    <border>
      <left style="medium">
        <color theme="1"/>
      </left>
      <right/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/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rgb="FF000066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theme="1"/>
      </right>
      <top/>
      <bottom/>
      <diagonal/>
    </border>
    <border>
      <left style="medium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/>
      <top style="thin">
        <color theme="1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/>
      <bottom style="thin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/>
      <top style="thin">
        <color theme="1"/>
      </top>
      <bottom/>
      <diagonal/>
    </border>
    <border>
      <left style="medium">
        <color theme="1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/>
      <bottom style="thin">
        <color theme="1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 style="slantDashDot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thin">
        <color theme="1"/>
      </top>
      <bottom style="thick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thick">
        <color theme="1"/>
      </bottom>
      <diagonal/>
    </border>
    <border>
      <left style="dotted">
        <color rgb="FF000066"/>
      </left>
      <right style="slantDashDot">
        <color theme="1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 style="slantDashDot">
        <color theme="1"/>
      </right>
      <top/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/>
      <diagonal/>
    </border>
    <border>
      <left style="dotted">
        <color rgb="FF000066"/>
      </left>
      <right style="slantDashDot">
        <color theme="1"/>
      </right>
      <top/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slantDashDot">
        <color theme="1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/>
      <diagonal/>
    </border>
    <border>
      <left style="dotted">
        <color rgb="FF000066"/>
      </left>
      <right style="dotted">
        <color theme="1"/>
      </right>
      <top style="dotted">
        <color theme="1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theme="1"/>
      </bottom>
      <diagonal/>
    </border>
    <border>
      <left style="dotted">
        <color rgb="FF000066"/>
      </left>
      <right style="dotted">
        <color theme="1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/>
      <bottom/>
      <diagonal/>
    </border>
    <border>
      <left/>
      <right style="medium">
        <color theme="1"/>
      </right>
      <top/>
      <bottom/>
      <diagonal/>
    </border>
    <border>
      <left style="dotted">
        <color theme="1"/>
      </left>
      <right style="dotted">
        <color rgb="FF000066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medium">
        <color theme="1"/>
      </right>
      <top/>
      <bottom style="dotted">
        <color rgb="FF000066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/>
      <bottom style="thin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 style="dotted">
        <color theme="1"/>
      </top>
      <bottom style="thin">
        <color theme="1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slantDashDot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slantDashDot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/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ck">
        <color theme="1"/>
      </left>
      <right/>
      <top style="thin">
        <color theme="1"/>
      </top>
      <bottom style="hair">
        <color theme="1"/>
      </bottom>
      <diagonal/>
    </border>
    <border>
      <left style="thick">
        <color theme="1"/>
      </left>
      <right/>
      <top style="hair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thin">
        <color theme="1"/>
      </top>
      <bottom style="thick">
        <color theme="1"/>
      </bottom>
      <diagonal/>
    </border>
    <border>
      <left style="dotted">
        <color theme="1"/>
      </left>
      <right style="slantDashDot">
        <color theme="1"/>
      </right>
      <top style="thin">
        <color theme="1"/>
      </top>
      <bottom style="thick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thick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/>
      <top style="thin">
        <color theme="1"/>
      </top>
      <bottom/>
      <diagonal/>
    </border>
    <border>
      <left style="dotted">
        <color indexed="64"/>
      </left>
      <right/>
      <top style="medium">
        <color theme="1"/>
      </top>
      <bottom/>
      <diagonal/>
    </border>
    <border>
      <left style="dotted">
        <color indexed="64"/>
      </left>
      <right/>
      <top/>
      <bottom style="thin">
        <color theme="1"/>
      </bottom>
      <diagonal/>
    </border>
    <border>
      <left/>
      <right style="dotted">
        <color rgb="FF000066"/>
      </right>
      <top style="medium">
        <color theme="1"/>
      </top>
      <bottom style="dotted">
        <color rgb="FF000066"/>
      </bottom>
      <diagonal/>
    </border>
    <border>
      <left/>
      <right style="dotted">
        <color rgb="FF000066"/>
      </right>
      <top style="dotted">
        <color rgb="FF000066"/>
      </top>
      <bottom style="thin">
        <color theme="1"/>
      </bottom>
      <diagonal/>
    </border>
    <border>
      <left/>
      <right style="dotted">
        <color rgb="FF000066"/>
      </right>
      <top/>
      <bottom style="dotted">
        <color rgb="FF000066"/>
      </bottom>
      <diagonal/>
    </border>
    <border>
      <left/>
      <right style="dotted">
        <color rgb="FF000066"/>
      </right>
      <top style="thin">
        <color theme="1"/>
      </top>
      <bottom style="dotted">
        <color rgb="FF000066"/>
      </bottom>
      <diagonal/>
    </border>
    <border>
      <left/>
      <right style="dotted">
        <color rgb="FF000066"/>
      </right>
      <top/>
      <bottom/>
      <diagonal/>
    </border>
    <border>
      <left/>
      <right style="dotted">
        <color rgb="FF000066"/>
      </right>
      <top/>
      <bottom style="thin">
        <color theme="1"/>
      </bottom>
      <diagonal/>
    </border>
    <border>
      <left style="thin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 style="medium">
        <color theme="1"/>
      </left>
      <right style="medium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theme="1"/>
      </right>
      <top style="dotted">
        <color rgb="FF000066"/>
      </top>
      <bottom/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indexed="64"/>
      </bottom>
      <diagonal/>
    </border>
    <border>
      <left style="dotted">
        <color theme="1"/>
      </left>
      <right style="dotted">
        <color theme="1"/>
      </right>
      <top style="dotted">
        <color indexed="64"/>
      </top>
      <bottom style="dotted">
        <color indexed="64"/>
      </bottom>
      <diagonal/>
    </border>
    <border>
      <left style="dotted">
        <color theme="1"/>
      </left>
      <right style="dotted">
        <color theme="1"/>
      </right>
      <top style="dotted">
        <color indexed="64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theme="1"/>
      </left>
      <right style="dotted">
        <color rgb="FF000066"/>
      </right>
      <top/>
      <bottom style="dotted">
        <color rgb="FF000066"/>
      </bottom>
      <diagonal/>
    </border>
    <border>
      <left style="dotted">
        <color theme="1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/>
      <bottom/>
      <diagonal/>
    </border>
    <border>
      <left style="thick">
        <color theme="1"/>
      </left>
      <right/>
      <top/>
      <bottom style="thin">
        <color theme="1"/>
      </bottom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rgb="FF000066"/>
      </right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rgb="FF000066"/>
      </left>
      <right style="medium">
        <color theme="1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thin">
        <color theme="1"/>
      </top>
      <bottom style="dotted">
        <color rgb="FF000066"/>
      </bottom>
      <diagonal/>
    </border>
    <border>
      <left style="dotted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rgb="FF000066"/>
      </bottom>
      <diagonal/>
    </border>
    <border>
      <left style="medium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 tint="4.9989318521683403E-2"/>
      </bottom>
      <diagonal/>
    </border>
    <border>
      <left style="medium">
        <color theme="1"/>
      </left>
      <right/>
      <top style="dotted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theme="1"/>
      </left>
      <right style="medium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slantDashDot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slantDashDot">
        <color theme="1"/>
      </right>
      <top/>
      <bottom style="thick">
        <color theme="1"/>
      </bottom>
      <diagonal/>
    </border>
    <border>
      <left style="dotted">
        <color theme="1"/>
      </left>
      <right/>
      <top style="medium">
        <color theme="1"/>
      </top>
      <bottom style="dotted">
        <color theme="1"/>
      </bottom>
      <diagonal/>
    </border>
    <border>
      <left style="dotted">
        <color indexed="64"/>
      </left>
      <right/>
      <top style="dotted">
        <color indexed="64"/>
      </top>
      <bottom style="thick">
        <color rgb="FF002F8E"/>
      </bottom>
      <diagonal/>
    </border>
    <border>
      <left/>
      <right/>
      <top style="dotted">
        <color indexed="64"/>
      </top>
      <bottom style="thick">
        <color rgb="FF002F8E"/>
      </bottom>
      <diagonal/>
    </border>
    <border>
      <left style="slantDashDot">
        <color theme="1"/>
      </left>
      <right style="dotted">
        <color rgb="FF000066"/>
      </right>
      <top style="dash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/>
      <diagonal/>
    </border>
    <border>
      <left style="dotted">
        <color rgb="FF000066"/>
      </left>
      <right/>
      <top style="medium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rgb="FF000066"/>
      </bottom>
      <diagonal/>
    </border>
    <border>
      <left/>
      <right style="medium">
        <color theme="1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auto="1"/>
      </top>
      <bottom style="dotted">
        <color auto="1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/>
      <diagonal/>
    </border>
    <border>
      <left style="thin">
        <color theme="1"/>
      </left>
      <right style="dotted">
        <color theme="1"/>
      </right>
      <top style="thin">
        <color theme="1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thin">
        <color theme="1"/>
      </top>
      <bottom style="dotted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44" fontId="11" fillId="0" borderId="66" xfId="1" applyFont="1" applyBorder="1" applyAlignment="1">
      <alignment horizontal="center" vertical="center" wrapText="1"/>
    </xf>
    <xf numFmtId="44" fontId="11" fillId="0" borderId="67" xfId="1" applyFont="1" applyBorder="1" applyAlignment="1">
      <alignment horizontal="center" vertical="center" wrapText="1"/>
    </xf>
    <xf numFmtId="44" fontId="11" fillId="0" borderId="68" xfId="1" applyFont="1" applyBorder="1" applyAlignment="1">
      <alignment horizontal="center" vertical="center" wrapText="1"/>
    </xf>
    <xf numFmtId="44" fontId="11" fillId="0" borderId="69" xfId="1" applyFont="1" applyBorder="1" applyAlignment="1">
      <alignment horizontal="center" vertical="center" wrapText="1"/>
    </xf>
    <xf numFmtId="44" fontId="11" fillId="0" borderId="70" xfId="1" applyFont="1" applyBorder="1" applyAlignment="1">
      <alignment horizontal="center" vertical="center" wrapText="1"/>
    </xf>
    <xf numFmtId="44" fontId="11" fillId="0" borderId="71" xfId="1" applyFont="1" applyBorder="1" applyAlignment="1">
      <alignment horizontal="center" vertical="center" wrapText="1"/>
    </xf>
    <xf numFmtId="44" fontId="11" fillId="0" borderId="73" xfId="1" applyFont="1" applyBorder="1" applyAlignment="1">
      <alignment horizontal="center" vertical="center" wrapText="1"/>
    </xf>
    <xf numFmtId="44" fontId="11" fillId="0" borderId="74" xfId="1" applyFont="1" applyBorder="1" applyAlignment="1">
      <alignment horizontal="center" vertical="center" wrapText="1"/>
    </xf>
    <xf numFmtId="44" fontId="11" fillId="0" borderId="75" xfId="1" applyFont="1" applyBorder="1" applyAlignment="1">
      <alignment horizontal="center" vertical="center" wrapText="1"/>
    </xf>
    <xf numFmtId="44" fontId="11" fillId="0" borderId="76" xfId="1" applyFont="1" applyBorder="1" applyAlignment="1">
      <alignment horizontal="center" vertical="center" wrapText="1"/>
    </xf>
    <xf numFmtId="44" fontId="11" fillId="0" borderId="77" xfId="1" applyFont="1" applyBorder="1" applyAlignment="1">
      <alignment horizontal="center" vertical="center" wrapText="1"/>
    </xf>
    <xf numFmtId="44" fontId="11" fillId="0" borderId="78" xfId="1" applyFont="1" applyBorder="1" applyAlignment="1">
      <alignment horizontal="center" vertical="center" wrapText="1"/>
    </xf>
    <xf numFmtId="9" fontId="14" fillId="3" borderId="8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2" xfId="0" applyBorder="1"/>
    <xf numFmtId="0" fontId="0" fillId="0" borderId="83" xfId="0" applyBorder="1" applyAlignment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6" borderId="85" xfId="0" applyFont="1" applyFill="1" applyBorder="1" applyAlignment="1">
      <alignment vertical="center" wrapText="1"/>
    </xf>
    <xf numFmtId="0" fontId="15" fillId="6" borderId="86" xfId="0" applyFont="1" applyFill="1" applyBorder="1" applyAlignment="1">
      <alignment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44" fontId="17" fillId="0" borderId="85" xfId="1" applyFont="1" applyBorder="1" applyAlignment="1">
      <alignment horizontal="left" vertical="center" wrapText="1"/>
    </xf>
    <xf numFmtId="0" fontId="9" fillId="10" borderId="0" xfId="0" applyFont="1" applyFill="1" applyBorder="1" applyAlignment="1">
      <alignment horizontal="center" vertical="center"/>
    </xf>
    <xf numFmtId="0" fontId="2" fillId="18" borderId="0" xfId="0" applyFont="1" applyFill="1"/>
    <xf numFmtId="0" fontId="0" fillId="0" borderId="1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15" xfId="0" applyBorder="1" applyAlignment="1">
      <alignment horizontal="left"/>
    </xf>
    <xf numFmtId="0" fontId="0" fillId="0" borderId="1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2" xfId="0" applyBorder="1" applyAlignment="1">
      <alignment horizontal="left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119" xfId="0" applyFont="1" applyFill="1" applyBorder="1" applyAlignment="1">
      <alignment horizontal="center" vertical="center" wrapText="1"/>
    </xf>
    <xf numFmtId="0" fontId="10" fillId="6" borderId="118" xfId="0" applyFont="1" applyFill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44" fontId="11" fillId="0" borderId="131" xfId="1" applyFont="1" applyBorder="1" applyAlignment="1">
      <alignment horizontal="center" vertical="center" wrapText="1"/>
    </xf>
    <xf numFmtId="44" fontId="11" fillId="0" borderId="132" xfId="1" applyFont="1" applyBorder="1" applyAlignment="1">
      <alignment horizontal="center" vertical="center" wrapText="1"/>
    </xf>
    <xf numFmtId="44" fontId="11" fillId="0" borderId="133" xfId="1" applyFont="1" applyBorder="1" applyAlignment="1">
      <alignment horizontal="center" vertical="center" wrapText="1"/>
    </xf>
    <xf numFmtId="44" fontId="11" fillId="0" borderId="134" xfId="1" applyFont="1" applyBorder="1" applyAlignment="1">
      <alignment horizontal="center" vertical="center" wrapText="1"/>
    </xf>
    <xf numFmtId="44" fontId="11" fillId="0" borderId="130" xfId="1" applyFont="1" applyBorder="1" applyAlignment="1">
      <alignment horizontal="center" vertical="center" wrapText="1"/>
    </xf>
    <xf numFmtId="44" fontId="11" fillId="0" borderId="135" xfId="1" applyFont="1" applyBorder="1" applyAlignment="1">
      <alignment horizontal="center" vertical="center" wrapText="1"/>
    </xf>
    <xf numFmtId="44" fontId="11" fillId="0" borderId="139" xfId="1" applyFont="1" applyBorder="1" applyAlignment="1">
      <alignment horizontal="center" vertical="center" wrapText="1"/>
    </xf>
    <xf numFmtId="44" fontId="11" fillId="0" borderId="140" xfId="1" applyFont="1" applyBorder="1" applyAlignment="1">
      <alignment horizontal="center" vertical="center" wrapText="1"/>
    </xf>
    <xf numFmtId="44" fontId="11" fillId="0" borderId="138" xfId="1" applyFont="1" applyBorder="1" applyAlignment="1">
      <alignment horizontal="center" vertical="center" wrapText="1"/>
    </xf>
    <xf numFmtId="44" fontId="11" fillId="0" borderId="141" xfId="1" applyFont="1" applyBorder="1" applyAlignment="1">
      <alignment horizontal="center" vertical="center" wrapText="1"/>
    </xf>
    <xf numFmtId="44" fontId="11" fillId="0" borderId="142" xfId="1" applyFont="1" applyBorder="1" applyAlignment="1">
      <alignment horizontal="center" vertical="center" wrapText="1"/>
    </xf>
    <xf numFmtId="44" fontId="11" fillId="0" borderId="143" xfId="1" applyFont="1" applyBorder="1" applyAlignment="1">
      <alignment horizontal="center" vertical="center" wrapText="1"/>
    </xf>
    <xf numFmtId="44" fontId="11" fillId="0" borderId="146" xfId="1" applyFont="1" applyBorder="1" applyAlignment="1">
      <alignment horizontal="center" vertical="center" wrapText="1"/>
    </xf>
    <xf numFmtId="44" fontId="11" fillId="0" borderId="144" xfId="1" applyFont="1" applyBorder="1" applyAlignment="1">
      <alignment horizontal="center" vertical="center" wrapText="1"/>
    </xf>
    <xf numFmtId="44" fontId="11" fillId="0" borderId="147" xfId="1" applyFont="1" applyBorder="1" applyAlignment="1">
      <alignment horizontal="center" vertical="center" wrapText="1"/>
    </xf>
    <xf numFmtId="44" fontId="11" fillId="0" borderId="148" xfId="1" applyFont="1" applyBorder="1" applyAlignment="1">
      <alignment horizontal="center" vertical="center" wrapText="1"/>
    </xf>
    <xf numFmtId="44" fontId="11" fillId="0" borderId="149" xfId="1" applyFont="1" applyBorder="1" applyAlignment="1">
      <alignment horizontal="center" vertical="center" wrapText="1"/>
    </xf>
    <xf numFmtId="44" fontId="11" fillId="0" borderId="150" xfId="1" applyFont="1" applyBorder="1" applyAlignment="1">
      <alignment horizontal="center" vertical="center" wrapText="1"/>
    </xf>
    <xf numFmtId="44" fontId="11" fillId="0" borderId="151" xfId="1" applyFont="1" applyBorder="1" applyAlignment="1">
      <alignment horizontal="center" vertical="center" wrapText="1"/>
    </xf>
    <xf numFmtId="44" fontId="11" fillId="0" borderId="152" xfId="1" applyFont="1" applyBorder="1" applyAlignment="1">
      <alignment horizontal="center" vertical="center" wrapText="1"/>
    </xf>
    <xf numFmtId="44" fontId="11" fillId="0" borderId="127" xfId="1" applyFont="1" applyBorder="1" applyAlignment="1">
      <alignment horizontal="center" vertical="center" wrapText="1"/>
    </xf>
    <xf numFmtId="44" fontId="11" fillId="0" borderId="153" xfId="1" applyFont="1" applyBorder="1" applyAlignment="1">
      <alignment horizontal="center" vertical="center" wrapText="1"/>
    </xf>
    <xf numFmtId="44" fontId="11" fillId="0" borderId="154" xfId="1" applyFont="1" applyBorder="1" applyAlignment="1">
      <alignment horizontal="center" vertical="center" wrapText="1"/>
    </xf>
    <xf numFmtId="44" fontId="11" fillId="0" borderId="155" xfId="1" applyFont="1" applyBorder="1" applyAlignment="1">
      <alignment horizontal="center" vertical="center" wrapText="1"/>
    </xf>
    <xf numFmtId="44" fontId="11" fillId="0" borderId="156" xfId="1" applyFont="1" applyBorder="1" applyAlignment="1">
      <alignment horizontal="center" vertical="center" wrapText="1"/>
    </xf>
    <xf numFmtId="44" fontId="11" fillId="0" borderId="157" xfId="1" applyFont="1" applyBorder="1" applyAlignment="1">
      <alignment horizontal="center" vertical="center" wrapText="1"/>
    </xf>
    <xf numFmtId="44" fontId="11" fillId="0" borderId="158" xfId="1" applyFont="1" applyBorder="1" applyAlignment="1">
      <alignment horizontal="center" vertical="center" wrapText="1"/>
    </xf>
    <xf numFmtId="44" fontId="11" fillId="0" borderId="159" xfId="1" applyFont="1" applyBorder="1" applyAlignment="1">
      <alignment horizontal="center" vertical="center" wrapText="1"/>
    </xf>
    <xf numFmtId="44" fontId="2" fillId="0" borderId="162" xfId="0" applyNumberFormat="1" applyFont="1" applyBorder="1"/>
    <xf numFmtId="44" fontId="8" fillId="17" borderId="164" xfId="0" applyNumberFormat="1" applyFont="1" applyFill="1" applyBorder="1"/>
    <xf numFmtId="44" fontId="11" fillId="0" borderId="166" xfId="1" applyFont="1" applyBorder="1" applyAlignment="1">
      <alignment horizontal="center" vertical="center" wrapText="1"/>
    </xf>
    <xf numFmtId="44" fontId="11" fillId="0" borderId="168" xfId="1" applyFont="1" applyBorder="1" applyAlignment="1">
      <alignment horizontal="center" vertical="center" wrapText="1"/>
    </xf>
    <xf numFmtId="44" fontId="11" fillId="0" borderId="167" xfId="1" applyFont="1" applyBorder="1" applyAlignment="1">
      <alignment horizontal="center" vertical="center" wrapText="1"/>
    </xf>
    <xf numFmtId="44" fontId="11" fillId="0" borderId="105" xfId="1" applyFont="1" applyBorder="1" applyAlignment="1">
      <alignment horizontal="center" vertical="center" wrapText="1"/>
    </xf>
    <xf numFmtId="44" fontId="11" fillId="0" borderId="128" xfId="1" applyFont="1" applyBorder="1" applyAlignment="1">
      <alignment horizontal="center" vertical="center" wrapText="1"/>
    </xf>
    <xf numFmtId="44" fontId="11" fillId="0" borderId="169" xfId="1" applyFont="1" applyBorder="1" applyAlignment="1">
      <alignment horizontal="center" vertical="center" wrapText="1"/>
    </xf>
    <xf numFmtId="44" fontId="11" fillId="0" borderId="170" xfId="1" applyFont="1" applyBorder="1" applyAlignment="1">
      <alignment horizontal="center" vertical="center" wrapText="1"/>
    </xf>
    <xf numFmtId="44" fontId="11" fillId="0" borderId="171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wrapText="1"/>
    </xf>
    <xf numFmtId="0" fontId="11" fillId="12" borderId="53" xfId="0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5" xfId="0" applyFont="1" applyFill="1" applyBorder="1" applyAlignment="1">
      <alignment horizontal="center" vertical="center" wrapText="1"/>
    </xf>
    <xf numFmtId="0" fontId="11" fillId="0" borderId="173" xfId="2" applyNumberFormat="1" applyFont="1" applyBorder="1" applyAlignment="1">
      <alignment horizontal="center" vertical="center" wrapText="1"/>
    </xf>
    <xf numFmtId="44" fontId="11" fillId="0" borderId="174" xfId="1" applyFont="1" applyBorder="1" applyAlignment="1">
      <alignment horizontal="center" vertical="center" wrapText="1"/>
    </xf>
    <xf numFmtId="44" fontId="11" fillId="0" borderId="175" xfId="1" applyFont="1" applyBorder="1" applyAlignment="1">
      <alignment horizontal="center" vertical="center" wrapText="1"/>
    </xf>
    <xf numFmtId="44" fontId="11" fillId="0" borderId="0" xfId="1" applyFont="1" applyBorder="1" applyAlignment="1">
      <alignment horizontal="center" vertical="center" wrapText="1"/>
    </xf>
    <xf numFmtId="44" fontId="11" fillId="0" borderId="176" xfId="0" applyNumberFormat="1" applyFont="1" applyBorder="1" applyAlignment="1">
      <alignment horizontal="center" vertical="center" wrapText="1"/>
    </xf>
    <xf numFmtId="0" fontId="11" fillId="0" borderId="177" xfId="0" applyFont="1" applyBorder="1" applyAlignment="1">
      <alignment horizontal="left" vertical="center" wrapText="1"/>
    </xf>
    <xf numFmtId="0" fontId="11" fillId="0" borderId="178" xfId="0" applyFont="1" applyBorder="1" applyAlignment="1">
      <alignment horizontal="left" vertical="center" wrapText="1"/>
    </xf>
    <xf numFmtId="44" fontId="11" fillId="0" borderId="179" xfId="0" applyNumberFormat="1" applyFont="1" applyBorder="1" applyAlignment="1">
      <alignment horizontal="center" vertical="center" wrapText="1"/>
    </xf>
    <xf numFmtId="0" fontId="11" fillId="0" borderId="180" xfId="0" applyFont="1" applyBorder="1" applyAlignment="1">
      <alignment horizontal="left" vertical="center" wrapText="1"/>
    </xf>
    <xf numFmtId="0" fontId="11" fillId="0" borderId="181" xfId="0" applyFont="1" applyBorder="1" applyAlignment="1">
      <alignment horizontal="left" vertical="center" wrapText="1"/>
    </xf>
    <xf numFmtId="0" fontId="11" fillId="0" borderId="182" xfId="0" applyFont="1" applyBorder="1" applyAlignment="1">
      <alignment horizontal="left" vertical="center" wrapText="1"/>
    </xf>
    <xf numFmtId="0" fontId="11" fillId="0" borderId="183" xfId="0" applyFont="1" applyBorder="1" applyAlignment="1">
      <alignment horizontal="left" vertical="center" wrapText="1"/>
    </xf>
    <xf numFmtId="0" fontId="11" fillId="0" borderId="184" xfId="2" applyNumberFormat="1" applyFont="1" applyBorder="1" applyAlignment="1">
      <alignment horizontal="center" vertical="center" wrapText="1"/>
    </xf>
    <xf numFmtId="44" fontId="11" fillId="0" borderId="185" xfId="0" applyNumberFormat="1" applyFont="1" applyBorder="1" applyAlignment="1">
      <alignment horizontal="center" vertical="center" wrapText="1"/>
    </xf>
    <xf numFmtId="0" fontId="11" fillId="0" borderId="186" xfId="0" applyFont="1" applyBorder="1" applyAlignment="1">
      <alignment horizontal="left" vertical="center" wrapText="1"/>
    </xf>
    <xf numFmtId="44" fontId="11" fillId="0" borderId="187" xfId="1" applyFont="1" applyBorder="1" applyAlignment="1">
      <alignment horizontal="center" vertical="center" wrapText="1"/>
    </xf>
    <xf numFmtId="0" fontId="11" fillId="0" borderId="188" xfId="0" applyFont="1" applyBorder="1" applyAlignment="1">
      <alignment horizontal="left" vertical="center" wrapText="1"/>
    </xf>
    <xf numFmtId="44" fontId="11" fillId="0" borderId="189" xfId="1" applyFont="1" applyBorder="1" applyAlignment="1">
      <alignment horizontal="center" vertical="center" wrapText="1"/>
    </xf>
    <xf numFmtId="0" fontId="11" fillId="0" borderId="190" xfId="0" applyFont="1" applyBorder="1" applyAlignment="1">
      <alignment horizontal="left" vertical="center" wrapText="1"/>
    </xf>
    <xf numFmtId="44" fontId="11" fillId="0" borderId="191" xfId="1" applyFont="1" applyBorder="1" applyAlignment="1">
      <alignment horizontal="center" vertical="center" wrapText="1"/>
    </xf>
    <xf numFmtId="0" fontId="11" fillId="0" borderId="192" xfId="0" applyNumberFormat="1" applyFont="1" applyBorder="1" applyAlignment="1">
      <alignment horizontal="center" vertical="center" wrapText="1"/>
    </xf>
    <xf numFmtId="44" fontId="11" fillId="0" borderId="193" xfId="1" applyFont="1" applyBorder="1" applyAlignment="1">
      <alignment horizontal="center" vertical="center" wrapText="1"/>
    </xf>
    <xf numFmtId="44" fontId="11" fillId="0" borderId="194" xfId="1" applyFont="1" applyBorder="1" applyAlignment="1">
      <alignment horizontal="center" vertical="center" wrapText="1"/>
    </xf>
    <xf numFmtId="44" fontId="11" fillId="0" borderId="195" xfId="1" applyFont="1" applyBorder="1" applyAlignment="1">
      <alignment horizontal="center" vertical="center" wrapText="1"/>
    </xf>
    <xf numFmtId="44" fontId="11" fillId="0" borderId="49" xfId="1" applyFont="1" applyBorder="1" applyAlignment="1">
      <alignment horizontal="center" vertical="center" wrapText="1"/>
    </xf>
    <xf numFmtId="44" fontId="11" fillId="0" borderId="196" xfId="1" applyFont="1" applyBorder="1" applyAlignment="1">
      <alignment horizontal="center" vertical="center" wrapText="1"/>
    </xf>
    <xf numFmtId="44" fontId="11" fillId="0" borderId="197" xfId="1" applyFont="1" applyBorder="1" applyAlignment="1">
      <alignment horizontal="center" vertical="center" wrapText="1"/>
    </xf>
    <xf numFmtId="44" fontId="11" fillId="0" borderId="198" xfId="1" applyFont="1" applyBorder="1" applyAlignment="1">
      <alignment horizontal="center" vertical="center" wrapText="1"/>
    </xf>
    <xf numFmtId="17" fontId="11" fillId="0" borderId="143" xfId="0" applyNumberFormat="1" applyFont="1" applyBorder="1" applyAlignment="1">
      <alignment horizontal="center" vertical="center" wrapText="1"/>
    </xf>
    <xf numFmtId="17" fontId="11" fillId="0" borderId="74" xfId="0" applyNumberFormat="1" applyFont="1" applyBorder="1" applyAlignment="1">
      <alignment horizontal="center" vertical="center" wrapText="1"/>
    </xf>
    <xf numFmtId="17" fontId="11" fillId="0" borderId="132" xfId="0" applyNumberFormat="1" applyFont="1" applyBorder="1" applyAlignment="1">
      <alignment horizontal="center" vertical="center" wrapText="1"/>
    </xf>
    <xf numFmtId="17" fontId="11" fillId="0" borderId="67" xfId="0" applyNumberFormat="1" applyFont="1" applyBorder="1" applyAlignment="1">
      <alignment horizontal="center" vertical="center" wrapText="1"/>
    </xf>
    <xf numFmtId="17" fontId="11" fillId="0" borderId="194" xfId="0" applyNumberFormat="1" applyFont="1" applyBorder="1" applyAlignment="1">
      <alignment horizontal="center" vertical="center" wrapText="1"/>
    </xf>
    <xf numFmtId="44" fontId="11" fillId="0" borderId="199" xfId="1" applyFont="1" applyBorder="1" applyAlignment="1">
      <alignment horizontal="center" vertical="center" wrapText="1"/>
    </xf>
    <xf numFmtId="44" fontId="11" fillId="0" borderId="200" xfId="1" applyFont="1" applyBorder="1" applyAlignment="1">
      <alignment horizontal="center" vertical="center" wrapText="1"/>
    </xf>
    <xf numFmtId="44" fontId="11" fillId="0" borderId="201" xfId="1" applyFont="1" applyBorder="1" applyAlignment="1">
      <alignment horizontal="center" vertical="center" wrapText="1"/>
    </xf>
    <xf numFmtId="44" fontId="11" fillId="0" borderId="202" xfId="1" applyFont="1" applyBorder="1" applyAlignment="1">
      <alignment horizontal="center" vertical="center" wrapText="1"/>
    </xf>
    <xf numFmtId="44" fontId="11" fillId="0" borderId="203" xfId="1" applyFont="1" applyBorder="1" applyAlignment="1">
      <alignment horizontal="center" vertical="center" wrapText="1"/>
    </xf>
    <xf numFmtId="44" fontId="11" fillId="0" borderId="204" xfId="1" applyFont="1" applyBorder="1" applyAlignment="1">
      <alignment horizontal="center" vertical="center" wrapText="1"/>
    </xf>
    <xf numFmtId="44" fontId="11" fillId="0" borderId="205" xfId="1" applyFont="1" applyBorder="1" applyAlignment="1">
      <alignment horizontal="center" vertical="center" wrapText="1"/>
    </xf>
    <xf numFmtId="44" fontId="11" fillId="0" borderId="206" xfId="1" applyFont="1" applyBorder="1" applyAlignment="1">
      <alignment horizontal="center" vertical="center" wrapText="1"/>
    </xf>
    <xf numFmtId="44" fontId="11" fillId="0" borderId="207" xfId="1" applyFont="1" applyBorder="1" applyAlignment="1">
      <alignment horizontal="center" vertical="center" wrapText="1"/>
    </xf>
    <xf numFmtId="44" fontId="11" fillId="0" borderId="208" xfId="1" applyFont="1" applyBorder="1" applyAlignment="1">
      <alignment horizontal="center" vertical="center" wrapText="1"/>
    </xf>
    <xf numFmtId="44" fontId="11" fillId="0" borderId="209" xfId="1" applyFont="1" applyBorder="1" applyAlignment="1">
      <alignment horizontal="center" vertical="center" wrapText="1"/>
    </xf>
    <xf numFmtId="44" fontId="11" fillId="0" borderId="210" xfId="1" applyFont="1" applyBorder="1" applyAlignment="1">
      <alignment horizontal="center" vertical="center" wrapText="1"/>
    </xf>
    <xf numFmtId="44" fontId="11" fillId="0" borderId="211" xfId="1" applyFont="1" applyBorder="1" applyAlignment="1">
      <alignment horizontal="center" vertical="center" wrapText="1"/>
    </xf>
    <xf numFmtId="44" fontId="2" fillId="0" borderId="172" xfId="0" applyNumberFormat="1" applyFont="1" applyBorder="1"/>
    <xf numFmtId="44" fontId="2" fillId="0" borderId="212" xfId="0" applyNumberFormat="1" applyFont="1" applyBorder="1"/>
    <xf numFmtId="44" fontId="2" fillId="0" borderId="213" xfId="0" applyNumberFormat="1" applyFont="1" applyBorder="1"/>
    <xf numFmtId="44" fontId="11" fillId="0" borderId="214" xfId="1" applyFont="1" applyBorder="1" applyAlignment="1">
      <alignment horizontal="center" vertical="center" wrapText="1"/>
    </xf>
    <xf numFmtId="44" fontId="11" fillId="0" borderId="215" xfId="1" applyFont="1" applyBorder="1" applyAlignment="1">
      <alignment horizontal="center" vertical="center" wrapText="1"/>
    </xf>
    <xf numFmtId="44" fontId="11" fillId="0" borderId="216" xfId="1" applyFont="1" applyBorder="1" applyAlignment="1">
      <alignment horizontal="center" vertical="center" wrapText="1"/>
    </xf>
    <xf numFmtId="44" fontId="11" fillId="0" borderId="217" xfId="1" applyFont="1" applyBorder="1" applyAlignment="1">
      <alignment horizontal="center" vertical="center" wrapText="1"/>
    </xf>
    <xf numFmtId="44" fontId="11" fillId="0" borderId="218" xfId="1" applyFont="1" applyBorder="1" applyAlignment="1">
      <alignment horizontal="center" vertical="center" wrapText="1"/>
    </xf>
    <xf numFmtId="44" fontId="11" fillId="0" borderId="48" xfId="1" applyFont="1" applyBorder="1" applyAlignment="1">
      <alignment horizontal="center" vertical="center" wrapText="1"/>
    </xf>
    <xf numFmtId="44" fontId="11" fillId="0" borderId="219" xfId="1" applyFont="1" applyBorder="1" applyAlignment="1">
      <alignment horizontal="center" vertical="center" wrapText="1"/>
    </xf>
    <xf numFmtId="44" fontId="11" fillId="0" borderId="220" xfId="1" applyFont="1" applyBorder="1" applyAlignment="1">
      <alignment horizontal="center" vertical="center" wrapText="1"/>
    </xf>
    <xf numFmtId="44" fontId="11" fillId="0" borderId="221" xfId="1" applyFont="1" applyBorder="1" applyAlignment="1">
      <alignment horizontal="center" vertical="center" wrapText="1"/>
    </xf>
    <xf numFmtId="44" fontId="11" fillId="0" borderId="222" xfId="1" applyFont="1" applyBorder="1" applyAlignment="1">
      <alignment horizontal="center" vertical="center" wrapText="1"/>
    </xf>
    <xf numFmtId="44" fontId="11" fillId="0" borderId="223" xfId="1" applyFont="1" applyBorder="1" applyAlignment="1">
      <alignment horizontal="center" vertical="center" wrapText="1"/>
    </xf>
    <xf numFmtId="44" fontId="11" fillId="0" borderId="224" xfId="1" applyFont="1" applyBorder="1" applyAlignment="1">
      <alignment horizontal="center" vertical="center" wrapText="1"/>
    </xf>
    <xf numFmtId="44" fontId="11" fillId="0" borderId="225" xfId="1" applyFont="1" applyBorder="1" applyAlignment="1">
      <alignment horizontal="center" vertical="center" wrapText="1"/>
    </xf>
    <xf numFmtId="44" fontId="11" fillId="0" borderId="226" xfId="1" applyFont="1" applyBorder="1" applyAlignment="1">
      <alignment horizontal="center" vertical="center" wrapText="1"/>
    </xf>
    <xf numFmtId="44" fontId="11" fillId="0" borderId="227" xfId="1" applyFont="1" applyBorder="1" applyAlignment="1">
      <alignment horizontal="center" vertical="center" wrapText="1"/>
    </xf>
    <xf numFmtId="44" fontId="11" fillId="0" borderId="228" xfId="1" applyFont="1" applyBorder="1" applyAlignment="1">
      <alignment horizontal="center" vertical="center" wrapText="1"/>
    </xf>
    <xf numFmtId="44" fontId="11" fillId="0" borderId="229" xfId="1" applyFont="1" applyBorder="1" applyAlignment="1">
      <alignment horizontal="center" vertical="center" wrapText="1"/>
    </xf>
    <xf numFmtId="44" fontId="11" fillId="0" borderId="230" xfId="1" applyFont="1" applyBorder="1" applyAlignment="1">
      <alignment horizontal="center" vertical="center" wrapText="1"/>
    </xf>
    <xf numFmtId="44" fontId="11" fillId="0" borderId="231" xfId="1" applyFont="1" applyBorder="1" applyAlignment="1">
      <alignment horizontal="center" vertical="center" wrapText="1"/>
    </xf>
    <xf numFmtId="44" fontId="11" fillId="0" borderId="232" xfId="1" applyFont="1" applyBorder="1" applyAlignment="1">
      <alignment horizontal="center" vertical="center" wrapText="1"/>
    </xf>
    <xf numFmtId="44" fontId="11" fillId="0" borderId="233" xfId="1" applyFont="1" applyBorder="1" applyAlignment="1">
      <alignment horizontal="center" vertical="center" wrapText="1"/>
    </xf>
    <xf numFmtId="44" fontId="11" fillId="0" borderId="234" xfId="1" applyFont="1" applyBorder="1" applyAlignment="1">
      <alignment horizontal="center" vertical="center" wrapText="1"/>
    </xf>
    <xf numFmtId="44" fontId="11" fillId="0" borderId="235" xfId="1" applyFont="1" applyBorder="1" applyAlignment="1">
      <alignment horizontal="center" vertical="center" wrapText="1"/>
    </xf>
    <xf numFmtId="17" fontId="15" fillId="0" borderId="86" xfId="0" applyNumberFormat="1" applyFont="1" applyBorder="1" applyAlignment="1">
      <alignment horizontal="center" vertical="center" wrapText="1"/>
    </xf>
    <xf numFmtId="0" fontId="15" fillId="0" borderId="86" xfId="0" applyFont="1" applyBorder="1" applyAlignment="1">
      <alignment vertical="center" wrapText="1"/>
    </xf>
    <xf numFmtId="44" fontId="11" fillId="0" borderId="165" xfId="1" applyFont="1" applyBorder="1" applyAlignment="1">
      <alignment horizontal="center" vertical="center" wrapText="1"/>
    </xf>
    <xf numFmtId="17" fontId="11" fillId="0" borderId="149" xfId="0" applyNumberFormat="1" applyFont="1" applyBorder="1" applyAlignment="1">
      <alignment horizontal="center" vertical="center" wrapText="1"/>
    </xf>
    <xf numFmtId="17" fontId="11" fillId="0" borderId="237" xfId="0" applyNumberFormat="1" applyFont="1" applyBorder="1" applyAlignment="1">
      <alignment horizontal="center" vertical="center" wrapText="1"/>
    </xf>
    <xf numFmtId="17" fontId="11" fillId="0" borderId="238" xfId="0" applyNumberFormat="1" applyFont="1" applyBorder="1" applyAlignment="1">
      <alignment horizontal="center" vertical="center" wrapText="1"/>
    </xf>
    <xf numFmtId="44" fontId="11" fillId="0" borderId="241" xfId="1" applyFont="1" applyBorder="1" applyAlignment="1">
      <alignment horizontal="center" vertical="center" wrapText="1"/>
    </xf>
    <xf numFmtId="17" fontId="11" fillId="0" borderId="133" xfId="0" applyNumberFormat="1" applyFont="1" applyBorder="1" applyAlignment="1">
      <alignment horizontal="center" vertical="center" wrapText="1"/>
    </xf>
    <xf numFmtId="44" fontId="11" fillId="0" borderId="242" xfId="1" applyFont="1" applyBorder="1" applyAlignment="1">
      <alignment horizontal="center" vertical="center" wrapText="1"/>
    </xf>
    <xf numFmtId="44" fontId="11" fillId="0" borderId="243" xfId="1" applyFont="1" applyBorder="1" applyAlignment="1">
      <alignment horizontal="center" vertical="center" wrapText="1"/>
    </xf>
    <xf numFmtId="44" fontId="11" fillId="0" borderId="244" xfId="1" applyFont="1" applyBorder="1" applyAlignment="1">
      <alignment horizontal="center" vertical="center" wrapText="1"/>
    </xf>
    <xf numFmtId="44" fontId="8" fillId="16" borderId="161" xfId="0" applyNumberFormat="1" applyFont="1" applyFill="1" applyBorder="1"/>
    <xf numFmtId="44" fontId="10" fillId="18" borderId="245" xfId="0" applyNumberFormat="1" applyFont="1" applyFill="1" applyBorder="1" applyAlignment="1">
      <alignment vertical="center"/>
    </xf>
    <xf numFmtId="0" fontId="11" fillId="0" borderId="246" xfId="0" applyFont="1" applyBorder="1" applyAlignment="1">
      <alignment horizontal="left" vertical="center" wrapText="1"/>
    </xf>
    <xf numFmtId="44" fontId="8" fillId="18" borderId="161" xfId="0" applyNumberFormat="1" applyFont="1" applyFill="1" applyBorder="1"/>
    <xf numFmtId="0" fontId="0" fillId="0" borderId="161" xfId="0" applyBorder="1"/>
    <xf numFmtId="0" fontId="0" fillId="0" borderId="247" xfId="0" applyBorder="1"/>
    <xf numFmtId="0" fontId="11" fillId="0" borderId="248" xfId="0" applyFont="1" applyBorder="1" applyAlignment="1">
      <alignment horizontal="left" vertical="center" wrapText="1"/>
    </xf>
    <xf numFmtId="44" fontId="11" fillId="0" borderId="249" xfId="1" applyFont="1" applyBorder="1" applyAlignment="1">
      <alignment horizontal="center" vertical="center" wrapText="1"/>
    </xf>
    <xf numFmtId="44" fontId="11" fillId="0" borderId="250" xfId="1" applyFont="1" applyBorder="1" applyAlignment="1">
      <alignment horizontal="center" vertical="center" wrapText="1"/>
    </xf>
    <xf numFmtId="44" fontId="2" fillId="0" borderId="163" xfId="0" applyNumberFormat="1" applyFont="1" applyBorder="1"/>
    <xf numFmtId="44" fontId="8" fillId="18" borderId="172" xfId="0" applyNumberFormat="1" applyFont="1" applyFill="1" applyBorder="1"/>
    <xf numFmtId="44" fontId="11" fillId="0" borderId="251" xfId="1" applyFont="1" applyBorder="1" applyAlignment="1">
      <alignment horizontal="center" vertical="center" wrapText="1"/>
    </xf>
    <xf numFmtId="44" fontId="11" fillId="0" borderId="252" xfId="1" applyFont="1" applyBorder="1" applyAlignment="1">
      <alignment horizontal="center" vertical="center" wrapText="1"/>
    </xf>
    <xf numFmtId="0" fontId="11" fillId="0" borderId="253" xfId="2" applyNumberFormat="1" applyFont="1" applyBorder="1" applyAlignment="1">
      <alignment horizontal="center" vertical="center" wrapText="1"/>
    </xf>
    <xf numFmtId="0" fontId="11" fillId="0" borderId="255" xfId="2" applyNumberFormat="1" applyFont="1" applyBorder="1" applyAlignment="1">
      <alignment horizontal="center" vertical="center" wrapText="1"/>
    </xf>
    <xf numFmtId="0" fontId="11" fillId="0" borderId="256" xfId="2" applyNumberFormat="1" applyFont="1" applyBorder="1" applyAlignment="1">
      <alignment horizontal="center" vertical="center" wrapText="1"/>
    </xf>
    <xf numFmtId="0" fontId="11" fillId="0" borderId="257" xfId="2" applyNumberFormat="1" applyFont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17" fontId="11" fillId="0" borderId="151" xfId="0" applyNumberFormat="1" applyFont="1" applyBorder="1" applyAlignment="1">
      <alignment horizontal="center" vertical="center" wrapText="1"/>
    </xf>
    <xf numFmtId="44" fontId="11" fillId="0" borderId="258" xfId="0" applyNumberFormat="1" applyFont="1" applyBorder="1" applyAlignment="1">
      <alignment horizontal="center" vertical="center" wrapText="1"/>
    </xf>
    <xf numFmtId="0" fontId="11" fillId="0" borderId="259" xfId="0" applyFont="1" applyBorder="1" applyAlignment="1">
      <alignment horizontal="left" vertical="center" wrapText="1"/>
    </xf>
    <xf numFmtId="44" fontId="11" fillId="0" borderId="260" xfId="0" applyNumberFormat="1" applyFont="1" applyBorder="1" applyAlignment="1">
      <alignment horizontal="center" vertical="center" wrapText="1"/>
    </xf>
    <xf numFmtId="0" fontId="11" fillId="0" borderId="261" xfId="0" applyFont="1" applyBorder="1" applyAlignment="1">
      <alignment horizontal="left" vertical="center" wrapText="1"/>
    </xf>
    <xf numFmtId="0" fontId="11" fillId="0" borderId="262" xfId="0" applyFont="1" applyBorder="1" applyAlignment="1">
      <alignment horizontal="left" vertical="center" wrapText="1"/>
    </xf>
    <xf numFmtId="44" fontId="11" fillId="0" borderId="263" xfId="1" applyFont="1" applyBorder="1" applyAlignment="1">
      <alignment horizontal="center" vertical="center" wrapText="1"/>
    </xf>
    <xf numFmtId="44" fontId="11" fillId="0" borderId="264" xfId="1" applyFont="1" applyBorder="1" applyAlignment="1">
      <alignment horizontal="center" vertical="center" wrapText="1"/>
    </xf>
    <xf numFmtId="44" fontId="8" fillId="2" borderId="161" xfId="0" applyNumberFormat="1" applyFont="1" applyFill="1" applyBorder="1"/>
    <xf numFmtId="0" fontId="19" fillId="0" borderId="154" xfId="0" applyFont="1" applyBorder="1" applyAlignment="1">
      <alignment horizontal="left" vertical="center" wrapText="1"/>
    </xf>
    <xf numFmtId="0" fontId="19" fillId="0" borderId="158" xfId="0" applyFont="1" applyBorder="1" applyAlignment="1">
      <alignment horizontal="left" vertical="center" wrapText="1"/>
    </xf>
    <xf numFmtId="0" fontId="19" fillId="0" borderId="189" xfId="0" applyFont="1" applyBorder="1" applyAlignment="1">
      <alignment horizontal="left" vertical="center" wrapText="1"/>
    </xf>
    <xf numFmtId="0" fontId="19" fillId="0" borderId="187" xfId="0" applyFont="1" applyBorder="1" applyAlignment="1">
      <alignment horizontal="left" vertical="center" wrapText="1"/>
    </xf>
    <xf numFmtId="44" fontId="2" fillId="0" borderId="267" xfId="0" applyNumberFormat="1" applyFont="1" applyBorder="1"/>
    <xf numFmtId="44" fontId="13" fillId="0" borderId="267" xfId="0" applyNumberFormat="1" applyFont="1" applyBorder="1"/>
    <xf numFmtId="44" fontId="13" fillId="0" borderId="172" xfId="0" applyNumberFormat="1" applyFont="1" applyBorder="1"/>
    <xf numFmtId="44" fontId="2" fillId="0" borderId="268" xfId="0" applyNumberFormat="1" applyFont="1" applyBorder="1"/>
    <xf numFmtId="44" fontId="2" fillId="0" borderId="269" xfId="0" applyNumberFormat="1" applyFont="1" applyBorder="1"/>
    <xf numFmtId="44" fontId="2" fillId="0" borderId="270" xfId="0" applyNumberFormat="1" applyFont="1" applyBorder="1"/>
    <xf numFmtId="44" fontId="8" fillId="3" borderId="172" xfId="0" applyNumberFormat="1" applyFont="1" applyFill="1" applyBorder="1"/>
    <xf numFmtId="44" fontId="2" fillId="0" borderId="271" xfId="0" applyNumberFormat="1" applyFont="1" applyBorder="1"/>
    <xf numFmtId="44" fontId="17" fillId="0" borderId="272" xfId="1" applyFont="1" applyBorder="1" applyAlignment="1">
      <alignment horizontal="left" vertical="center" wrapText="1"/>
    </xf>
    <xf numFmtId="0" fontId="21" fillId="0" borderId="72" xfId="0" applyFont="1" applyBorder="1" applyAlignment="1">
      <alignment vertical="center" wrapText="1"/>
    </xf>
    <xf numFmtId="0" fontId="11" fillId="0" borderId="278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279" xfId="0" applyNumberFormat="1" applyFont="1" applyBorder="1" applyAlignment="1">
      <alignment horizontal="center" vertical="center" wrapText="1"/>
    </xf>
    <xf numFmtId="0" fontId="11" fillId="0" borderId="280" xfId="0" applyNumberFormat="1" applyFont="1" applyBorder="1" applyAlignment="1">
      <alignment horizontal="center" vertical="center" wrapText="1"/>
    </xf>
    <xf numFmtId="0" fontId="11" fillId="0" borderId="281" xfId="0" applyNumberFormat="1" applyFont="1" applyBorder="1" applyAlignment="1">
      <alignment horizontal="center" vertical="center" wrapText="1"/>
    </xf>
    <xf numFmtId="0" fontId="11" fillId="0" borderId="282" xfId="0" applyNumberFormat="1" applyFont="1" applyBorder="1" applyAlignment="1">
      <alignment horizontal="center" vertical="center" wrapText="1"/>
    </xf>
    <xf numFmtId="0" fontId="11" fillId="0" borderId="283" xfId="0" applyNumberFormat="1" applyFont="1" applyBorder="1" applyAlignment="1">
      <alignment horizontal="center" vertical="center" wrapText="1"/>
    </xf>
    <xf numFmtId="0" fontId="12" fillId="0" borderId="284" xfId="0" applyFont="1" applyBorder="1" applyAlignment="1">
      <alignment horizontal="center" vertical="center" wrapText="1"/>
    </xf>
    <xf numFmtId="0" fontId="19" fillId="0" borderId="285" xfId="0" applyFont="1" applyBorder="1" applyAlignment="1">
      <alignment vertical="center" wrapText="1"/>
    </xf>
    <xf numFmtId="0" fontId="12" fillId="0" borderId="286" xfId="0" applyFont="1" applyBorder="1" applyAlignment="1">
      <alignment horizontal="center" vertical="center" wrapText="1"/>
    </xf>
    <xf numFmtId="0" fontId="19" fillId="0" borderId="287" xfId="0" applyFont="1" applyBorder="1" applyAlignment="1">
      <alignment vertical="center" wrapText="1"/>
    </xf>
    <xf numFmtId="0" fontId="19" fillId="0" borderId="286" xfId="0" applyFont="1" applyBorder="1" applyAlignment="1">
      <alignment horizontal="center" vertical="center" wrapText="1"/>
    </xf>
    <xf numFmtId="0" fontId="19" fillId="0" borderId="288" xfId="0" applyFont="1" applyBorder="1" applyAlignment="1">
      <alignment horizontal="center" vertical="center" wrapText="1"/>
    </xf>
    <xf numFmtId="0" fontId="19" fillId="0" borderId="289" xfId="0" applyFont="1" applyBorder="1" applyAlignment="1">
      <alignment vertical="center" wrapText="1"/>
    </xf>
    <xf numFmtId="0" fontId="12" fillId="0" borderId="290" xfId="0" applyFont="1" applyBorder="1" applyAlignment="1">
      <alignment horizontal="center" vertical="center" wrapText="1"/>
    </xf>
    <xf numFmtId="0" fontId="19" fillId="0" borderId="291" xfId="0" applyFont="1" applyBorder="1" applyAlignment="1">
      <alignment vertical="center" wrapText="1"/>
    </xf>
    <xf numFmtId="0" fontId="19" fillId="0" borderId="292" xfId="0" applyFont="1" applyBorder="1" applyAlignment="1">
      <alignment horizontal="center" vertical="center" wrapText="1"/>
    </xf>
    <xf numFmtId="0" fontId="19" fillId="0" borderId="293" xfId="0" applyFont="1" applyBorder="1" applyAlignment="1">
      <alignment vertical="center" wrapText="1"/>
    </xf>
    <xf numFmtId="0" fontId="19" fillId="0" borderId="294" xfId="0" applyFont="1" applyBorder="1" applyAlignment="1">
      <alignment horizontal="center" vertical="center" wrapText="1"/>
    </xf>
    <xf numFmtId="0" fontId="19" fillId="0" borderId="295" xfId="0" applyFont="1" applyBorder="1" applyAlignment="1">
      <alignment vertical="center" wrapText="1"/>
    </xf>
    <xf numFmtId="0" fontId="12" fillId="0" borderId="296" xfId="0" applyFont="1" applyBorder="1" applyAlignment="1">
      <alignment horizontal="center" vertical="center" wrapText="1"/>
    </xf>
    <xf numFmtId="0" fontId="11" fillId="0" borderId="297" xfId="2" applyNumberFormat="1" applyFont="1" applyBorder="1" applyAlignment="1">
      <alignment horizontal="center" vertical="center" wrapText="1"/>
    </xf>
    <xf numFmtId="0" fontId="11" fillId="0" borderId="298" xfId="0" applyFont="1" applyBorder="1" applyAlignment="1">
      <alignment horizontal="left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0" fontId="19" fillId="0" borderId="299" xfId="0" applyFont="1" applyBorder="1" applyAlignment="1">
      <alignment horizontal="left" vertical="center" wrapText="1"/>
    </xf>
    <xf numFmtId="0" fontId="19" fillId="0" borderId="300" xfId="0" applyFont="1" applyBorder="1" applyAlignment="1">
      <alignment horizontal="left" vertical="center" wrapText="1"/>
    </xf>
    <xf numFmtId="0" fontId="19" fillId="0" borderId="301" xfId="0" applyFont="1" applyBorder="1" applyAlignment="1">
      <alignment horizontal="left" vertical="center" wrapText="1"/>
    </xf>
    <xf numFmtId="0" fontId="19" fillId="0" borderId="105" xfId="0" applyFont="1" applyBorder="1" applyAlignment="1">
      <alignment horizontal="left" vertical="center" wrapText="1"/>
    </xf>
    <xf numFmtId="0" fontId="19" fillId="0" borderId="167" xfId="0" applyFont="1" applyBorder="1" applyAlignment="1">
      <alignment horizontal="left" vertical="center" wrapText="1"/>
    </xf>
    <xf numFmtId="0" fontId="19" fillId="0" borderId="128" xfId="0" applyFont="1" applyBorder="1" applyAlignment="1">
      <alignment horizontal="left" vertical="center" wrapText="1"/>
    </xf>
    <xf numFmtId="0" fontId="11" fillId="0" borderId="302" xfId="0" applyNumberFormat="1" applyFont="1" applyBorder="1" applyAlignment="1">
      <alignment horizontal="center" vertical="center" wrapText="1"/>
    </xf>
    <xf numFmtId="0" fontId="11" fillId="0" borderId="303" xfId="0" applyNumberFormat="1" applyFont="1" applyBorder="1" applyAlignment="1">
      <alignment horizontal="center" vertical="center" wrapText="1"/>
    </xf>
    <xf numFmtId="0" fontId="11" fillId="0" borderId="304" xfId="0" applyNumberFormat="1" applyFont="1" applyBorder="1" applyAlignment="1">
      <alignment horizontal="center" vertical="center" wrapText="1"/>
    </xf>
    <xf numFmtId="17" fontId="11" fillId="0" borderId="305" xfId="0" applyNumberFormat="1" applyFont="1" applyBorder="1" applyAlignment="1">
      <alignment horizontal="center" vertical="center" wrapText="1"/>
    </xf>
    <xf numFmtId="0" fontId="11" fillId="0" borderId="309" xfId="0" applyNumberFormat="1" applyFont="1" applyBorder="1" applyAlignment="1">
      <alignment horizontal="center" vertical="center" wrapText="1"/>
    </xf>
    <xf numFmtId="0" fontId="11" fillId="0" borderId="249" xfId="0" applyFont="1" applyBorder="1" applyAlignment="1">
      <alignment horizontal="center" vertical="center" wrapText="1"/>
    </xf>
    <xf numFmtId="0" fontId="19" fillId="0" borderId="310" xfId="0" applyFont="1" applyBorder="1" applyAlignment="1">
      <alignment horizontal="left" vertical="center" wrapText="1"/>
    </xf>
    <xf numFmtId="17" fontId="11" fillId="0" borderId="311" xfId="0" applyNumberFormat="1" applyFont="1" applyBorder="1" applyAlignment="1">
      <alignment horizontal="center" vertical="center" wrapText="1"/>
    </xf>
    <xf numFmtId="44" fontId="11" fillId="0" borderId="312" xfId="1" applyFont="1" applyBorder="1" applyAlignment="1">
      <alignment horizontal="center" vertical="center" wrapText="1"/>
    </xf>
    <xf numFmtId="44" fontId="11" fillId="0" borderId="313" xfId="1" applyFont="1" applyBorder="1" applyAlignment="1">
      <alignment horizontal="center" vertical="center" wrapText="1"/>
    </xf>
    <xf numFmtId="44" fontId="11" fillId="0" borderId="314" xfId="1" applyFont="1" applyBorder="1" applyAlignment="1">
      <alignment horizontal="center" vertical="center" wrapText="1"/>
    </xf>
    <xf numFmtId="0" fontId="11" fillId="0" borderId="315" xfId="2" applyNumberFormat="1" applyFont="1" applyBorder="1" applyAlignment="1">
      <alignment horizontal="center" vertical="center" wrapText="1"/>
    </xf>
    <xf numFmtId="44" fontId="11" fillId="0" borderId="316" xfId="0" applyNumberFormat="1" applyFont="1" applyBorder="1" applyAlignment="1">
      <alignment horizontal="center" vertical="center" wrapText="1"/>
    </xf>
    <xf numFmtId="0" fontId="11" fillId="0" borderId="317" xfId="0" applyFont="1" applyBorder="1" applyAlignment="1">
      <alignment horizontal="left" vertical="center" wrapText="1"/>
    </xf>
    <xf numFmtId="0" fontId="11" fillId="0" borderId="318" xfId="2" applyNumberFormat="1" applyFont="1" applyBorder="1" applyAlignment="1">
      <alignment horizontal="center" vertical="center" wrapText="1"/>
    </xf>
    <xf numFmtId="0" fontId="0" fillId="0" borderId="154" xfId="0" applyFont="1" applyBorder="1" applyAlignment="1">
      <alignment horizontal="left" vertical="center" wrapText="1"/>
    </xf>
    <xf numFmtId="44" fontId="11" fillId="0" borderId="320" xfId="1" applyFont="1" applyBorder="1" applyAlignment="1">
      <alignment horizontal="center" vertical="center" wrapText="1"/>
    </xf>
    <xf numFmtId="44" fontId="11" fillId="0" borderId="321" xfId="1" applyFont="1" applyBorder="1" applyAlignment="1">
      <alignment horizontal="center" vertical="center" wrapText="1"/>
    </xf>
    <xf numFmtId="44" fontId="11" fillId="0" borderId="275" xfId="1" applyFont="1" applyBorder="1" applyAlignment="1">
      <alignment horizontal="center" vertical="center" wrapText="1"/>
    </xf>
    <xf numFmtId="44" fontId="11" fillId="0" borderId="322" xfId="1" applyFont="1" applyBorder="1" applyAlignment="1">
      <alignment horizontal="center" vertical="center" wrapText="1"/>
    </xf>
    <xf numFmtId="44" fontId="2" fillId="0" borderId="161" xfId="0" applyNumberFormat="1" applyFont="1" applyBorder="1"/>
    <xf numFmtId="44" fontId="2" fillId="0" borderId="323" xfId="0" applyNumberFormat="1" applyFont="1" applyBorder="1"/>
    <xf numFmtId="44" fontId="8" fillId="3" borderId="161" xfId="0" applyNumberFormat="1" applyFont="1" applyFill="1" applyBorder="1"/>
    <xf numFmtId="44" fontId="2" fillId="0" borderId="164" xfId="0" applyNumberFormat="1" applyFont="1" applyBorder="1"/>
    <xf numFmtId="44" fontId="2" fillId="0" borderId="324" xfId="0" applyNumberFormat="1" applyFont="1" applyBorder="1"/>
    <xf numFmtId="44" fontId="13" fillId="0" borderId="161" xfId="0" applyNumberFormat="1" applyFont="1" applyBorder="1"/>
    <xf numFmtId="0" fontId="11" fillId="0" borderId="250" xfId="0" applyFont="1" applyBorder="1" applyAlignment="1">
      <alignment horizontal="center" vertical="center" wrapText="1"/>
    </xf>
    <xf numFmtId="0" fontId="19" fillId="0" borderId="290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left" vertical="center" wrapText="1" indent="2"/>
    </xf>
    <xf numFmtId="0" fontId="19" fillId="0" borderId="90" xfId="0" applyFont="1" applyBorder="1" applyAlignment="1">
      <alignment horizontal="left" vertical="center" wrapText="1" indent="2"/>
    </xf>
    <xf numFmtId="0" fontId="19" fillId="0" borderId="86" xfId="0" applyFont="1" applyBorder="1" applyAlignment="1">
      <alignment horizontal="left" vertical="center" wrapText="1" indent="2"/>
    </xf>
    <xf numFmtId="44" fontId="11" fillId="0" borderId="328" xfId="1" applyFont="1" applyBorder="1" applyAlignment="1">
      <alignment horizontal="center" vertical="center" wrapText="1"/>
    </xf>
    <xf numFmtId="44" fontId="11" fillId="0" borderId="329" xfId="1" applyFont="1" applyBorder="1" applyAlignment="1">
      <alignment horizontal="center" vertical="center" wrapText="1"/>
    </xf>
    <xf numFmtId="44" fontId="11" fillId="0" borderId="330" xfId="1" applyFont="1" applyBorder="1" applyAlignment="1">
      <alignment horizontal="center" vertical="center" wrapText="1"/>
    </xf>
    <xf numFmtId="44" fontId="11" fillId="0" borderId="331" xfId="1" applyFont="1" applyBorder="1" applyAlignment="1">
      <alignment horizontal="center" vertical="center" wrapText="1"/>
    </xf>
    <xf numFmtId="44" fontId="11" fillId="0" borderId="332" xfId="1" applyFont="1" applyBorder="1" applyAlignment="1">
      <alignment horizontal="center" vertical="center" wrapText="1"/>
    </xf>
    <xf numFmtId="44" fontId="11" fillId="0" borderId="333" xfId="1" applyFont="1" applyBorder="1" applyAlignment="1">
      <alignment horizontal="center" vertical="center" wrapText="1"/>
    </xf>
    <xf numFmtId="44" fontId="11" fillId="0" borderId="334" xfId="1" applyFont="1" applyBorder="1" applyAlignment="1">
      <alignment horizontal="center" vertical="center" wrapText="1"/>
    </xf>
    <xf numFmtId="44" fontId="11" fillId="0" borderId="335" xfId="1" applyFont="1" applyBorder="1" applyAlignment="1">
      <alignment horizontal="center" vertical="center" wrapText="1"/>
    </xf>
    <xf numFmtId="17" fontId="11" fillId="0" borderId="167" xfId="0" applyNumberFormat="1" applyFont="1" applyBorder="1" applyAlignment="1">
      <alignment horizontal="center" vertical="center" wrapText="1"/>
    </xf>
    <xf numFmtId="17" fontId="11" fillId="0" borderId="128" xfId="0" applyNumberFormat="1" applyFont="1" applyBorder="1" applyAlignment="1">
      <alignment horizontal="center" vertical="center" wrapText="1"/>
    </xf>
    <xf numFmtId="44" fontId="2" fillId="0" borderId="245" xfId="0" applyNumberFormat="1" applyFont="1" applyBorder="1"/>
    <xf numFmtId="44" fontId="11" fillId="0" borderId="336" xfId="1" applyFont="1" applyBorder="1" applyAlignment="1">
      <alignment horizontal="center" vertical="center" wrapText="1"/>
    </xf>
    <xf numFmtId="0" fontId="11" fillId="0" borderId="232" xfId="0" applyNumberFormat="1" applyFont="1" applyBorder="1" applyAlignment="1">
      <alignment horizontal="center" vertical="center" wrapText="1"/>
    </xf>
    <xf numFmtId="17" fontId="11" fillId="0" borderId="50" xfId="0" applyNumberFormat="1" applyFont="1" applyBorder="1" applyAlignment="1">
      <alignment horizontal="center" vertical="center" wrapText="1"/>
    </xf>
    <xf numFmtId="44" fontId="11" fillId="0" borderId="337" xfId="1" applyFont="1" applyBorder="1" applyAlignment="1">
      <alignment horizontal="center" vertical="center" wrapText="1"/>
    </xf>
    <xf numFmtId="44" fontId="11" fillId="0" borderId="339" xfId="1" applyFont="1" applyBorder="1" applyAlignment="1">
      <alignment horizontal="center" vertical="center" wrapText="1"/>
    </xf>
    <xf numFmtId="44" fontId="11" fillId="0" borderId="340" xfId="1" applyFont="1" applyBorder="1" applyAlignment="1">
      <alignment horizontal="center" vertical="center" wrapText="1"/>
    </xf>
    <xf numFmtId="44" fontId="0" fillId="0" borderId="0" xfId="0" applyNumberFormat="1"/>
    <xf numFmtId="44" fontId="16" fillId="0" borderId="95" xfId="1" applyFont="1" applyBorder="1" applyAlignment="1">
      <alignment horizontal="left" vertical="center" wrapText="1"/>
    </xf>
    <xf numFmtId="0" fontId="16" fillId="6" borderId="87" xfId="0" applyFont="1" applyFill="1" applyBorder="1" applyAlignment="1">
      <alignment horizontal="center" vertical="center" wrapText="1"/>
    </xf>
    <xf numFmtId="0" fontId="16" fillId="6" borderId="88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10" fillId="18" borderId="0" xfId="0" applyFont="1" applyFill="1" applyAlignment="1">
      <alignment horizontal="center" vertical="center"/>
    </xf>
    <xf numFmtId="0" fontId="19" fillId="0" borderId="274" xfId="0" applyFont="1" applyBorder="1" applyAlignment="1">
      <alignment horizontal="left" vertical="center" wrapText="1"/>
    </xf>
    <xf numFmtId="0" fontId="22" fillId="0" borderId="326" xfId="0" applyFont="1" applyBorder="1" applyAlignment="1">
      <alignment horizontal="center" vertical="center" wrapText="1"/>
    </xf>
    <xf numFmtId="0" fontId="22" fillId="0" borderId="327" xfId="0" applyFont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86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left" vertical="center" wrapText="1" indent="2"/>
    </xf>
    <xf numFmtId="0" fontId="19" fillId="0" borderId="86" xfId="0" applyFont="1" applyBorder="1" applyAlignment="1">
      <alignment horizontal="left" vertical="center" wrapText="1" indent="2"/>
    </xf>
    <xf numFmtId="0" fontId="16" fillId="6" borderId="91" xfId="0" applyFont="1" applyFill="1" applyBorder="1" applyAlignment="1">
      <alignment horizontal="center" vertical="center" wrapText="1"/>
    </xf>
    <xf numFmtId="0" fontId="16" fillId="6" borderId="92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18" fillId="6" borderId="7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19" fillId="0" borderId="273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top" wrapText="1"/>
    </xf>
    <xf numFmtId="0" fontId="12" fillId="0" borderId="99" xfId="0" applyFont="1" applyBorder="1" applyAlignment="1">
      <alignment horizontal="center" vertical="top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0" fillId="0" borderId="1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2" xfId="0" applyBorder="1" applyAlignment="1">
      <alignment horizontal="center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2" xfId="0" applyFont="1" applyFill="1" applyBorder="1" applyAlignment="1">
      <alignment horizontal="left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 wrapText="1"/>
    </xf>
    <xf numFmtId="0" fontId="11" fillId="12" borderId="106" xfId="0" applyFont="1" applyFill="1" applyBorder="1" applyAlignment="1">
      <alignment horizontal="center" vertical="center" wrapText="1"/>
    </xf>
    <xf numFmtId="0" fontId="11" fillId="12" borderId="107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0" fillId="7" borderId="108" xfId="0" applyFont="1" applyFill="1" applyBorder="1" applyAlignment="1">
      <alignment horizontal="center" vertical="center" wrapText="1"/>
    </xf>
    <xf numFmtId="0" fontId="10" fillId="7" borderId="109" xfId="0" applyFont="1" applyFill="1" applyBorder="1" applyAlignment="1">
      <alignment horizontal="center" vertical="center" wrapText="1"/>
    </xf>
    <xf numFmtId="0" fontId="10" fillId="7" borderId="110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5" borderId="50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15" borderId="49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58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9" fillId="19" borderId="80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 wrapText="1"/>
    </xf>
    <xf numFmtId="0" fontId="9" fillId="19" borderId="120" xfId="0" applyFont="1" applyFill="1" applyBorder="1" applyAlignment="1">
      <alignment horizontal="center" vertical="center" wrapText="1"/>
    </xf>
    <xf numFmtId="0" fontId="9" fillId="19" borderId="123" xfId="0" applyFont="1" applyFill="1" applyBorder="1" applyAlignment="1">
      <alignment horizontal="center" vertical="center" wrapText="1"/>
    </xf>
    <xf numFmtId="0" fontId="9" fillId="19" borderId="121" xfId="0" applyFont="1" applyFill="1" applyBorder="1" applyAlignment="1">
      <alignment horizontal="center" vertical="center" wrapText="1"/>
    </xf>
    <xf numFmtId="0" fontId="9" fillId="19" borderId="124" xfId="0" applyFont="1" applyFill="1" applyBorder="1" applyAlignment="1">
      <alignment horizontal="center" vertical="center" wrapText="1"/>
    </xf>
    <xf numFmtId="0" fontId="9" fillId="19" borderId="122" xfId="0" applyFont="1" applyFill="1" applyBorder="1" applyAlignment="1">
      <alignment horizontal="center" vertical="center" wrapText="1"/>
    </xf>
    <xf numFmtId="0" fontId="9" fillId="0" borderId="24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20" fillId="0" borderId="167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210" xfId="0" applyFont="1" applyBorder="1" applyAlignment="1">
      <alignment horizontal="center" vertical="center" wrapText="1"/>
    </xf>
    <xf numFmtId="0" fontId="20" fillId="0" borderId="128" xfId="0" applyFont="1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11" fillId="0" borderId="145" xfId="0" applyFont="1" applyBorder="1" applyAlignment="1">
      <alignment horizontal="center" vertical="center" wrapText="1"/>
    </xf>
    <xf numFmtId="0" fontId="20" fillId="0" borderId="276" xfId="0" applyFont="1" applyBorder="1" applyAlignment="1">
      <alignment horizontal="center" vertical="center" wrapText="1"/>
    </xf>
    <xf numFmtId="0" fontId="20" fillId="0" borderId="277" xfId="0" applyFont="1" applyBorder="1" applyAlignment="1">
      <alignment horizontal="center" vertical="center" wrapText="1"/>
    </xf>
    <xf numFmtId="0" fontId="11" fillId="0" borderId="136" xfId="0" applyFont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0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0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44" fontId="6" fillId="4" borderId="15" xfId="1" applyFont="1" applyFill="1" applyBorder="1" applyAlignment="1">
      <alignment horizontal="center" vertical="center" wrapText="1"/>
    </xf>
    <xf numFmtId="44" fontId="6" fillId="4" borderId="16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44" fontId="6" fillId="4" borderId="21" xfId="1" applyFont="1" applyFill="1" applyBorder="1" applyAlignment="1">
      <alignment horizontal="center" vertical="center" wrapText="1"/>
    </xf>
    <xf numFmtId="44" fontId="6" fillId="4" borderId="22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1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03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7" xfId="0" applyFont="1" applyBorder="1" applyAlignment="1">
      <alignment horizontal="center" vertical="center" wrapText="1"/>
    </xf>
    <xf numFmtId="0" fontId="11" fillId="0" borderId="306" xfId="0" applyFont="1" applyBorder="1" applyAlignment="1">
      <alignment horizontal="center" vertical="center" wrapText="1"/>
    </xf>
    <xf numFmtId="0" fontId="11" fillId="0" borderId="308" xfId="0" applyFont="1" applyBorder="1" applyAlignment="1">
      <alignment horizontal="center" vertical="center" wrapText="1"/>
    </xf>
    <xf numFmtId="0" fontId="19" fillId="0" borderId="338" xfId="0" applyFont="1" applyBorder="1" applyAlignment="1">
      <alignment horizontal="center" vertical="center" wrapText="1"/>
    </xf>
    <xf numFmtId="0" fontId="19" fillId="0" borderId="292" xfId="0" applyFont="1" applyBorder="1" applyAlignment="1">
      <alignment horizontal="center" vertical="center" wrapText="1"/>
    </xf>
    <xf numFmtId="0" fontId="19" fillId="0" borderId="322" xfId="0" applyFont="1" applyBorder="1" applyAlignment="1">
      <alignment horizontal="center" vertical="center" wrapText="1"/>
    </xf>
    <xf numFmtId="0" fontId="19" fillId="0" borderId="187" xfId="0" applyFont="1" applyBorder="1" applyAlignment="1">
      <alignment horizontal="center" vertical="center" wrapText="1"/>
    </xf>
    <xf numFmtId="0" fontId="20" fillId="0" borderId="254" xfId="0" applyFont="1" applyBorder="1" applyAlignment="1">
      <alignment horizontal="center" vertical="center" wrapText="1"/>
    </xf>
    <xf numFmtId="0" fontId="20" fillId="0" borderId="236" xfId="0" applyFont="1" applyBorder="1" applyAlignment="1">
      <alignment horizontal="center" vertical="center" wrapText="1"/>
    </xf>
    <xf numFmtId="0" fontId="20" fillId="0" borderId="239" xfId="0" applyFont="1" applyBorder="1" applyAlignment="1">
      <alignment horizontal="center" vertical="center" wrapText="1"/>
    </xf>
    <xf numFmtId="0" fontId="20" fillId="0" borderId="207" xfId="0" applyFont="1" applyBorder="1" applyAlignment="1">
      <alignment horizontal="center" vertical="center" wrapText="1"/>
    </xf>
    <xf numFmtId="0" fontId="11" fillId="0" borderId="319" xfId="0" applyFont="1" applyBorder="1" applyAlignment="1">
      <alignment horizontal="center" vertical="center" wrapText="1"/>
    </xf>
    <xf numFmtId="0" fontId="11" fillId="0" borderId="167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265" xfId="0" applyFont="1" applyBorder="1" applyAlignment="1">
      <alignment horizontal="center" vertical="center" wrapText="1"/>
    </xf>
    <xf numFmtId="0" fontId="11" fillId="0" borderId="266" xfId="0" applyFont="1" applyBorder="1" applyAlignment="1">
      <alignment horizontal="center" vertical="center" wrapText="1"/>
    </xf>
    <xf numFmtId="0" fontId="20" fillId="0" borderId="325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top" wrapText="1"/>
    </xf>
    <xf numFmtId="0" fontId="11" fillId="0" borderId="99" xfId="0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1</xdr:col>
      <xdr:colOff>1095375</xdr:colOff>
      <xdr:row>5</xdr:row>
      <xdr:rowOff>66675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0957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689" y="294822"/>
          <a:ext cx="1533526" cy="78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771" y="292554"/>
          <a:ext cx="1539423" cy="78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771" y="292554"/>
          <a:ext cx="1539423" cy="78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abSelected="1" topLeftCell="A25" zoomScale="90" zoomScaleNormal="90" workbookViewId="0">
      <selection activeCell="E42" sqref="E42"/>
    </sheetView>
  </sheetViews>
  <sheetFormatPr baseColWidth="10" defaultRowHeight="15" x14ac:dyDescent="0.25"/>
  <cols>
    <col min="2" max="2" width="34.85546875" customWidth="1"/>
    <col min="3" max="3" width="36.42578125" customWidth="1"/>
    <col min="4" max="4" width="37" customWidth="1"/>
    <col min="5" max="5" width="41.42578125" customWidth="1"/>
    <col min="258" max="258" width="24.85546875" customWidth="1"/>
    <col min="259" max="259" width="32.5703125" customWidth="1"/>
    <col min="260" max="260" width="37" customWidth="1"/>
    <col min="261" max="261" width="41.42578125" customWidth="1"/>
    <col min="514" max="514" width="24.85546875" customWidth="1"/>
    <col min="515" max="515" width="32.5703125" customWidth="1"/>
    <col min="516" max="516" width="37" customWidth="1"/>
    <col min="517" max="517" width="41.42578125" customWidth="1"/>
    <col min="770" max="770" width="24.85546875" customWidth="1"/>
    <col min="771" max="771" width="32.5703125" customWidth="1"/>
    <col min="772" max="772" width="37" customWidth="1"/>
    <col min="773" max="773" width="41.42578125" customWidth="1"/>
    <col min="1026" max="1026" width="24.85546875" customWidth="1"/>
    <col min="1027" max="1027" width="32.5703125" customWidth="1"/>
    <col min="1028" max="1028" width="37" customWidth="1"/>
    <col min="1029" max="1029" width="41.42578125" customWidth="1"/>
    <col min="1282" max="1282" width="24.85546875" customWidth="1"/>
    <col min="1283" max="1283" width="32.5703125" customWidth="1"/>
    <col min="1284" max="1284" width="37" customWidth="1"/>
    <col min="1285" max="1285" width="41.42578125" customWidth="1"/>
    <col min="1538" max="1538" width="24.85546875" customWidth="1"/>
    <col min="1539" max="1539" width="32.5703125" customWidth="1"/>
    <col min="1540" max="1540" width="37" customWidth="1"/>
    <col min="1541" max="1541" width="41.42578125" customWidth="1"/>
    <col min="1794" max="1794" width="24.85546875" customWidth="1"/>
    <col min="1795" max="1795" width="32.5703125" customWidth="1"/>
    <col min="1796" max="1796" width="37" customWidth="1"/>
    <col min="1797" max="1797" width="41.42578125" customWidth="1"/>
    <col min="2050" max="2050" width="24.85546875" customWidth="1"/>
    <col min="2051" max="2051" width="32.5703125" customWidth="1"/>
    <col min="2052" max="2052" width="37" customWidth="1"/>
    <col min="2053" max="2053" width="41.42578125" customWidth="1"/>
    <col min="2306" max="2306" width="24.85546875" customWidth="1"/>
    <col min="2307" max="2307" width="32.5703125" customWidth="1"/>
    <col min="2308" max="2308" width="37" customWidth="1"/>
    <col min="2309" max="2309" width="41.42578125" customWidth="1"/>
    <col min="2562" max="2562" width="24.85546875" customWidth="1"/>
    <col min="2563" max="2563" width="32.5703125" customWidth="1"/>
    <col min="2564" max="2564" width="37" customWidth="1"/>
    <col min="2565" max="2565" width="41.42578125" customWidth="1"/>
    <col min="2818" max="2818" width="24.85546875" customWidth="1"/>
    <col min="2819" max="2819" width="32.5703125" customWidth="1"/>
    <col min="2820" max="2820" width="37" customWidth="1"/>
    <col min="2821" max="2821" width="41.42578125" customWidth="1"/>
    <col min="3074" max="3074" width="24.85546875" customWidth="1"/>
    <col min="3075" max="3075" width="32.5703125" customWidth="1"/>
    <col min="3076" max="3076" width="37" customWidth="1"/>
    <col min="3077" max="3077" width="41.42578125" customWidth="1"/>
    <col min="3330" max="3330" width="24.85546875" customWidth="1"/>
    <col min="3331" max="3331" width="32.5703125" customWidth="1"/>
    <col min="3332" max="3332" width="37" customWidth="1"/>
    <col min="3333" max="3333" width="41.42578125" customWidth="1"/>
    <col min="3586" max="3586" width="24.85546875" customWidth="1"/>
    <col min="3587" max="3587" width="32.5703125" customWidth="1"/>
    <col min="3588" max="3588" width="37" customWidth="1"/>
    <col min="3589" max="3589" width="41.42578125" customWidth="1"/>
    <col min="3842" max="3842" width="24.85546875" customWidth="1"/>
    <col min="3843" max="3843" width="32.5703125" customWidth="1"/>
    <col min="3844" max="3844" width="37" customWidth="1"/>
    <col min="3845" max="3845" width="41.42578125" customWidth="1"/>
    <col min="4098" max="4098" width="24.85546875" customWidth="1"/>
    <col min="4099" max="4099" width="32.5703125" customWidth="1"/>
    <col min="4100" max="4100" width="37" customWidth="1"/>
    <col min="4101" max="4101" width="41.42578125" customWidth="1"/>
    <col min="4354" max="4354" width="24.85546875" customWidth="1"/>
    <col min="4355" max="4355" width="32.5703125" customWidth="1"/>
    <col min="4356" max="4356" width="37" customWidth="1"/>
    <col min="4357" max="4357" width="41.42578125" customWidth="1"/>
    <col min="4610" max="4610" width="24.85546875" customWidth="1"/>
    <col min="4611" max="4611" width="32.5703125" customWidth="1"/>
    <col min="4612" max="4612" width="37" customWidth="1"/>
    <col min="4613" max="4613" width="41.42578125" customWidth="1"/>
    <col min="4866" max="4866" width="24.85546875" customWidth="1"/>
    <col min="4867" max="4867" width="32.5703125" customWidth="1"/>
    <col min="4868" max="4868" width="37" customWidth="1"/>
    <col min="4869" max="4869" width="41.42578125" customWidth="1"/>
    <col min="5122" max="5122" width="24.85546875" customWidth="1"/>
    <col min="5123" max="5123" width="32.5703125" customWidth="1"/>
    <col min="5124" max="5124" width="37" customWidth="1"/>
    <col min="5125" max="5125" width="41.42578125" customWidth="1"/>
    <col min="5378" max="5378" width="24.85546875" customWidth="1"/>
    <col min="5379" max="5379" width="32.5703125" customWidth="1"/>
    <col min="5380" max="5380" width="37" customWidth="1"/>
    <col min="5381" max="5381" width="41.42578125" customWidth="1"/>
    <col min="5634" max="5634" width="24.85546875" customWidth="1"/>
    <col min="5635" max="5635" width="32.5703125" customWidth="1"/>
    <col min="5636" max="5636" width="37" customWidth="1"/>
    <col min="5637" max="5637" width="41.42578125" customWidth="1"/>
    <col min="5890" max="5890" width="24.85546875" customWidth="1"/>
    <col min="5891" max="5891" width="32.5703125" customWidth="1"/>
    <col min="5892" max="5892" width="37" customWidth="1"/>
    <col min="5893" max="5893" width="41.42578125" customWidth="1"/>
    <col min="6146" max="6146" width="24.85546875" customWidth="1"/>
    <col min="6147" max="6147" width="32.5703125" customWidth="1"/>
    <col min="6148" max="6148" width="37" customWidth="1"/>
    <col min="6149" max="6149" width="41.42578125" customWidth="1"/>
    <col min="6402" max="6402" width="24.85546875" customWidth="1"/>
    <col min="6403" max="6403" width="32.5703125" customWidth="1"/>
    <col min="6404" max="6404" width="37" customWidth="1"/>
    <col min="6405" max="6405" width="41.42578125" customWidth="1"/>
    <col min="6658" max="6658" width="24.85546875" customWidth="1"/>
    <col min="6659" max="6659" width="32.5703125" customWidth="1"/>
    <col min="6660" max="6660" width="37" customWidth="1"/>
    <col min="6661" max="6661" width="41.42578125" customWidth="1"/>
    <col min="6914" max="6914" width="24.85546875" customWidth="1"/>
    <col min="6915" max="6915" width="32.5703125" customWidth="1"/>
    <col min="6916" max="6916" width="37" customWidth="1"/>
    <col min="6917" max="6917" width="41.42578125" customWidth="1"/>
    <col min="7170" max="7170" width="24.85546875" customWidth="1"/>
    <col min="7171" max="7171" width="32.5703125" customWidth="1"/>
    <col min="7172" max="7172" width="37" customWidth="1"/>
    <col min="7173" max="7173" width="41.42578125" customWidth="1"/>
    <col min="7426" max="7426" width="24.85546875" customWidth="1"/>
    <col min="7427" max="7427" width="32.5703125" customWidth="1"/>
    <col min="7428" max="7428" width="37" customWidth="1"/>
    <col min="7429" max="7429" width="41.42578125" customWidth="1"/>
    <col min="7682" max="7682" width="24.85546875" customWidth="1"/>
    <col min="7683" max="7683" width="32.5703125" customWidth="1"/>
    <col min="7684" max="7684" width="37" customWidth="1"/>
    <col min="7685" max="7685" width="41.42578125" customWidth="1"/>
    <col min="7938" max="7938" width="24.85546875" customWidth="1"/>
    <col min="7939" max="7939" width="32.5703125" customWidth="1"/>
    <col min="7940" max="7940" width="37" customWidth="1"/>
    <col min="7941" max="7941" width="41.42578125" customWidth="1"/>
    <col min="8194" max="8194" width="24.85546875" customWidth="1"/>
    <col min="8195" max="8195" width="32.5703125" customWidth="1"/>
    <col min="8196" max="8196" width="37" customWidth="1"/>
    <col min="8197" max="8197" width="41.42578125" customWidth="1"/>
    <col min="8450" max="8450" width="24.85546875" customWidth="1"/>
    <col min="8451" max="8451" width="32.5703125" customWidth="1"/>
    <col min="8452" max="8452" width="37" customWidth="1"/>
    <col min="8453" max="8453" width="41.42578125" customWidth="1"/>
    <col min="8706" max="8706" width="24.85546875" customWidth="1"/>
    <col min="8707" max="8707" width="32.5703125" customWidth="1"/>
    <col min="8708" max="8708" width="37" customWidth="1"/>
    <col min="8709" max="8709" width="41.42578125" customWidth="1"/>
    <col min="8962" max="8962" width="24.85546875" customWidth="1"/>
    <col min="8963" max="8963" width="32.5703125" customWidth="1"/>
    <col min="8964" max="8964" width="37" customWidth="1"/>
    <col min="8965" max="8965" width="41.42578125" customWidth="1"/>
    <col min="9218" max="9218" width="24.85546875" customWidth="1"/>
    <col min="9219" max="9219" width="32.5703125" customWidth="1"/>
    <col min="9220" max="9220" width="37" customWidth="1"/>
    <col min="9221" max="9221" width="41.42578125" customWidth="1"/>
    <col min="9474" max="9474" width="24.85546875" customWidth="1"/>
    <col min="9475" max="9475" width="32.5703125" customWidth="1"/>
    <col min="9476" max="9476" width="37" customWidth="1"/>
    <col min="9477" max="9477" width="41.42578125" customWidth="1"/>
    <col min="9730" max="9730" width="24.85546875" customWidth="1"/>
    <col min="9731" max="9731" width="32.5703125" customWidth="1"/>
    <col min="9732" max="9732" width="37" customWidth="1"/>
    <col min="9733" max="9733" width="41.42578125" customWidth="1"/>
    <col min="9986" max="9986" width="24.85546875" customWidth="1"/>
    <col min="9987" max="9987" width="32.5703125" customWidth="1"/>
    <col min="9988" max="9988" width="37" customWidth="1"/>
    <col min="9989" max="9989" width="41.42578125" customWidth="1"/>
    <col min="10242" max="10242" width="24.85546875" customWidth="1"/>
    <col min="10243" max="10243" width="32.5703125" customWidth="1"/>
    <col min="10244" max="10244" width="37" customWidth="1"/>
    <col min="10245" max="10245" width="41.42578125" customWidth="1"/>
    <col min="10498" max="10498" width="24.85546875" customWidth="1"/>
    <col min="10499" max="10499" width="32.5703125" customWidth="1"/>
    <col min="10500" max="10500" width="37" customWidth="1"/>
    <col min="10501" max="10501" width="41.42578125" customWidth="1"/>
    <col min="10754" max="10754" width="24.85546875" customWidth="1"/>
    <col min="10755" max="10755" width="32.5703125" customWidth="1"/>
    <col min="10756" max="10756" width="37" customWidth="1"/>
    <col min="10757" max="10757" width="41.42578125" customWidth="1"/>
    <col min="11010" max="11010" width="24.85546875" customWidth="1"/>
    <col min="11011" max="11011" width="32.5703125" customWidth="1"/>
    <col min="11012" max="11012" width="37" customWidth="1"/>
    <col min="11013" max="11013" width="41.42578125" customWidth="1"/>
    <col min="11266" max="11266" width="24.85546875" customWidth="1"/>
    <col min="11267" max="11267" width="32.5703125" customWidth="1"/>
    <col min="11268" max="11268" width="37" customWidth="1"/>
    <col min="11269" max="11269" width="41.42578125" customWidth="1"/>
    <col min="11522" max="11522" width="24.85546875" customWidth="1"/>
    <col min="11523" max="11523" width="32.5703125" customWidth="1"/>
    <col min="11524" max="11524" width="37" customWidth="1"/>
    <col min="11525" max="11525" width="41.42578125" customWidth="1"/>
    <col min="11778" max="11778" width="24.85546875" customWidth="1"/>
    <col min="11779" max="11779" width="32.5703125" customWidth="1"/>
    <col min="11780" max="11780" width="37" customWidth="1"/>
    <col min="11781" max="11781" width="41.42578125" customWidth="1"/>
    <col min="12034" max="12034" width="24.85546875" customWidth="1"/>
    <col min="12035" max="12035" width="32.5703125" customWidth="1"/>
    <col min="12036" max="12036" width="37" customWidth="1"/>
    <col min="12037" max="12037" width="41.42578125" customWidth="1"/>
    <col min="12290" max="12290" width="24.85546875" customWidth="1"/>
    <col min="12291" max="12291" width="32.5703125" customWidth="1"/>
    <col min="12292" max="12292" width="37" customWidth="1"/>
    <col min="12293" max="12293" width="41.42578125" customWidth="1"/>
    <col min="12546" max="12546" width="24.85546875" customWidth="1"/>
    <col min="12547" max="12547" width="32.5703125" customWidth="1"/>
    <col min="12548" max="12548" width="37" customWidth="1"/>
    <col min="12549" max="12549" width="41.42578125" customWidth="1"/>
    <col min="12802" max="12802" width="24.85546875" customWidth="1"/>
    <col min="12803" max="12803" width="32.5703125" customWidth="1"/>
    <col min="12804" max="12804" width="37" customWidth="1"/>
    <col min="12805" max="12805" width="41.42578125" customWidth="1"/>
    <col min="13058" max="13058" width="24.85546875" customWidth="1"/>
    <col min="13059" max="13059" width="32.5703125" customWidth="1"/>
    <col min="13060" max="13060" width="37" customWidth="1"/>
    <col min="13061" max="13061" width="41.42578125" customWidth="1"/>
    <col min="13314" max="13314" width="24.85546875" customWidth="1"/>
    <col min="13315" max="13315" width="32.5703125" customWidth="1"/>
    <col min="13316" max="13316" width="37" customWidth="1"/>
    <col min="13317" max="13317" width="41.42578125" customWidth="1"/>
    <col min="13570" max="13570" width="24.85546875" customWidth="1"/>
    <col min="13571" max="13571" width="32.5703125" customWidth="1"/>
    <col min="13572" max="13572" width="37" customWidth="1"/>
    <col min="13573" max="13573" width="41.42578125" customWidth="1"/>
    <col min="13826" max="13826" width="24.85546875" customWidth="1"/>
    <col min="13827" max="13827" width="32.5703125" customWidth="1"/>
    <col min="13828" max="13828" width="37" customWidth="1"/>
    <col min="13829" max="13829" width="41.42578125" customWidth="1"/>
    <col min="14082" max="14082" width="24.85546875" customWidth="1"/>
    <col min="14083" max="14083" width="32.5703125" customWidth="1"/>
    <col min="14084" max="14084" width="37" customWidth="1"/>
    <col min="14085" max="14085" width="41.42578125" customWidth="1"/>
    <col min="14338" max="14338" width="24.85546875" customWidth="1"/>
    <col min="14339" max="14339" width="32.5703125" customWidth="1"/>
    <col min="14340" max="14340" width="37" customWidth="1"/>
    <col min="14341" max="14341" width="41.42578125" customWidth="1"/>
    <col min="14594" max="14594" width="24.85546875" customWidth="1"/>
    <col min="14595" max="14595" width="32.5703125" customWidth="1"/>
    <col min="14596" max="14596" width="37" customWidth="1"/>
    <col min="14597" max="14597" width="41.42578125" customWidth="1"/>
    <col min="14850" max="14850" width="24.85546875" customWidth="1"/>
    <col min="14851" max="14851" width="32.5703125" customWidth="1"/>
    <col min="14852" max="14852" width="37" customWidth="1"/>
    <col min="14853" max="14853" width="41.42578125" customWidth="1"/>
    <col min="15106" max="15106" width="24.85546875" customWidth="1"/>
    <col min="15107" max="15107" width="32.5703125" customWidth="1"/>
    <col min="15108" max="15108" width="37" customWidth="1"/>
    <col min="15109" max="15109" width="41.42578125" customWidth="1"/>
    <col min="15362" max="15362" width="24.85546875" customWidth="1"/>
    <col min="15363" max="15363" width="32.5703125" customWidth="1"/>
    <col min="15364" max="15364" width="37" customWidth="1"/>
    <col min="15365" max="15365" width="41.42578125" customWidth="1"/>
    <col min="15618" max="15618" width="24.85546875" customWidth="1"/>
    <col min="15619" max="15619" width="32.5703125" customWidth="1"/>
    <col min="15620" max="15620" width="37" customWidth="1"/>
    <col min="15621" max="15621" width="41.42578125" customWidth="1"/>
    <col min="15874" max="15874" width="24.85546875" customWidth="1"/>
    <col min="15875" max="15875" width="32.5703125" customWidth="1"/>
    <col min="15876" max="15876" width="37" customWidth="1"/>
    <col min="15877" max="15877" width="41.42578125" customWidth="1"/>
    <col min="16130" max="16130" width="24.85546875" customWidth="1"/>
    <col min="16131" max="16131" width="32.5703125" customWidth="1"/>
    <col min="16132" max="16132" width="37" customWidth="1"/>
    <col min="16133" max="16133" width="41.42578125" customWidth="1"/>
  </cols>
  <sheetData>
    <row r="2" spans="2:5" x14ac:dyDescent="0.25">
      <c r="B2" s="303"/>
      <c r="C2" s="306" t="s">
        <v>46</v>
      </c>
      <c r="D2" s="306"/>
      <c r="E2" s="24" t="s">
        <v>47</v>
      </c>
    </row>
    <row r="3" spans="2:5" ht="21.75" customHeight="1" x14ac:dyDescent="0.25">
      <c r="B3" s="304"/>
      <c r="C3" s="307"/>
      <c r="D3" s="307"/>
      <c r="E3" s="25" t="s">
        <v>48</v>
      </c>
    </row>
    <row r="4" spans="2:5" ht="19.5" customHeight="1" x14ac:dyDescent="0.25">
      <c r="B4" s="304"/>
      <c r="C4" s="307"/>
      <c r="D4" s="307"/>
      <c r="E4" s="25" t="s">
        <v>49</v>
      </c>
    </row>
    <row r="5" spans="2:5" ht="9" customHeight="1" x14ac:dyDescent="0.25">
      <c r="B5" s="304"/>
      <c r="C5" s="308" t="s">
        <v>0</v>
      </c>
      <c r="D5" s="308"/>
      <c r="E5" s="310" t="s">
        <v>50</v>
      </c>
    </row>
    <row r="6" spans="2:5" ht="12.75" customHeight="1" x14ac:dyDescent="0.25">
      <c r="B6" s="305"/>
      <c r="C6" s="309"/>
      <c r="D6" s="309"/>
      <c r="E6" s="311"/>
    </row>
    <row r="7" spans="2:5" ht="11.25" customHeight="1" x14ac:dyDescent="0.25">
      <c r="B7" s="26"/>
      <c r="C7" s="27"/>
      <c r="D7" s="27"/>
      <c r="E7" s="28"/>
    </row>
    <row r="8" spans="2:5" ht="25.5" customHeight="1" x14ac:dyDescent="0.25">
      <c r="B8" s="312" t="s">
        <v>70</v>
      </c>
      <c r="C8" s="312"/>
      <c r="D8" s="312"/>
      <c r="E8" s="312"/>
    </row>
    <row r="9" spans="2:5" ht="9.75" customHeight="1" x14ac:dyDescent="0.25"/>
    <row r="10" spans="2:5" ht="24.75" customHeight="1" x14ac:dyDescent="0.25">
      <c r="B10" s="29" t="s">
        <v>51</v>
      </c>
      <c r="C10" s="170" t="s">
        <v>76</v>
      </c>
      <c r="D10" s="30" t="s">
        <v>52</v>
      </c>
      <c r="E10" s="169" t="s">
        <v>156</v>
      </c>
    </row>
    <row r="11" spans="2:5" ht="15.75" thickBot="1" x14ac:dyDescent="0.3"/>
    <row r="12" spans="2:5" ht="30" customHeight="1" thickTop="1" x14ac:dyDescent="0.25">
      <c r="B12" s="301" t="s">
        <v>53</v>
      </c>
      <c r="C12" s="302"/>
      <c r="D12" s="301" t="s">
        <v>54</v>
      </c>
      <c r="E12" s="302"/>
    </row>
    <row r="13" spans="2:5" ht="24.75" customHeight="1" x14ac:dyDescent="0.25">
      <c r="B13" s="31" t="s">
        <v>55</v>
      </c>
      <c r="C13" s="32" t="s">
        <v>56</v>
      </c>
      <c r="D13" s="32" t="s">
        <v>55</v>
      </c>
      <c r="E13" s="32" t="s">
        <v>56</v>
      </c>
    </row>
    <row r="14" spans="2:5" ht="160.5" customHeight="1" x14ac:dyDescent="0.25">
      <c r="B14" s="279" t="s">
        <v>130</v>
      </c>
      <c r="C14" s="280" t="s">
        <v>131</v>
      </c>
      <c r="D14" s="280" t="s">
        <v>132</v>
      </c>
      <c r="E14" s="280" t="s">
        <v>133</v>
      </c>
    </row>
    <row r="15" spans="2:5" ht="20.25" customHeight="1" x14ac:dyDescent="0.25">
      <c r="B15" s="316" t="s">
        <v>57</v>
      </c>
      <c r="C15" s="317"/>
      <c r="D15" s="33" t="s">
        <v>58</v>
      </c>
      <c r="E15" s="33" t="s">
        <v>59</v>
      </c>
    </row>
    <row r="16" spans="2:5" ht="209.25" customHeight="1" x14ac:dyDescent="0.25">
      <c r="B16" s="318" t="s">
        <v>140</v>
      </c>
      <c r="C16" s="319"/>
      <c r="D16" s="280" t="s">
        <v>141</v>
      </c>
      <c r="E16" s="280" t="s">
        <v>142</v>
      </c>
    </row>
    <row r="17" spans="2:5" ht="17.25" customHeight="1" x14ac:dyDescent="0.25">
      <c r="B17" s="320" t="s">
        <v>60</v>
      </c>
      <c r="C17" s="321"/>
      <c r="D17" s="324" t="s">
        <v>61</v>
      </c>
      <c r="E17" s="325"/>
    </row>
    <row r="18" spans="2:5" ht="29.25" customHeight="1" x14ac:dyDescent="0.25">
      <c r="B18" s="322"/>
      <c r="C18" s="323"/>
      <c r="D18" s="33" t="s">
        <v>62</v>
      </c>
      <c r="E18" s="33" t="s">
        <v>63</v>
      </c>
    </row>
    <row r="19" spans="2:5" ht="107.25" customHeight="1" x14ac:dyDescent="0.25">
      <c r="B19" s="318" t="s">
        <v>134</v>
      </c>
      <c r="C19" s="319"/>
      <c r="D19" s="280" t="s">
        <v>135</v>
      </c>
      <c r="E19" s="280" t="s">
        <v>136</v>
      </c>
    </row>
    <row r="20" spans="2:5" ht="40.5" customHeight="1" x14ac:dyDescent="0.25">
      <c r="B20" s="326" t="s">
        <v>64</v>
      </c>
      <c r="C20" s="327"/>
      <c r="D20" s="33" t="s">
        <v>65</v>
      </c>
      <c r="E20" s="33" t="s">
        <v>66</v>
      </c>
    </row>
    <row r="21" spans="2:5" ht="93.75" customHeight="1" x14ac:dyDescent="0.25">
      <c r="B21" s="318" t="s">
        <v>137</v>
      </c>
      <c r="C21" s="319"/>
      <c r="D21" s="281" t="s">
        <v>138</v>
      </c>
      <c r="E21" s="281" t="s">
        <v>139</v>
      </c>
    </row>
    <row r="22" spans="2:5" ht="22.5" customHeight="1" x14ac:dyDescent="0.25">
      <c r="B22" s="326" t="s">
        <v>67</v>
      </c>
      <c r="C22" s="328"/>
      <c r="D22" s="328"/>
      <c r="E22" s="34" t="s">
        <v>68</v>
      </c>
    </row>
    <row r="23" spans="2:5" ht="50.25" customHeight="1" x14ac:dyDescent="0.25">
      <c r="B23" s="220" t="s">
        <v>77</v>
      </c>
      <c r="C23" s="329" t="s">
        <v>78</v>
      </c>
      <c r="D23" s="329"/>
      <c r="E23" s="35">
        <f>'B. acciones 1'!AI26</f>
        <v>41000</v>
      </c>
    </row>
    <row r="24" spans="2:5" ht="33" customHeight="1" x14ac:dyDescent="0.25">
      <c r="B24" s="220" t="s">
        <v>79</v>
      </c>
      <c r="C24" s="329" t="s">
        <v>80</v>
      </c>
      <c r="D24" s="329"/>
      <c r="E24" s="219">
        <f>'B. acciones 2'!AI30</f>
        <v>368500</v>
      </c>
    </row>
    <row r="25" spans="2:5" ht="47.25" customHeight="1" x14ac:dyDescent="0.25">
      <c r="B25" s="220" t="s">
        <v>81</v>
      </c>
      <c r="C25" s="313" t="s">
        <v>82</v>
      </c>
      <c r="D25" s="313"/>
      <c r="E25" s="219">
        <f>'B. acciones 3'!AI26</f>
        <v>90500</v>
      </c>
    </row>
    <row r="26" spans="2:5" ht="47.25" customHeight="1" thickBot="1" x14ac:dyDescent="0.3">
      <c r="B26" s="314" t="s">
        <v>143</v>
      </c>
      <c r="C26" s="315"/>
      <c r="D26" s="315"/>
      <c r="E26" s="300">
        <f>SUM(E21:E25)</f>
        <v>500000</v>
      </c>
    </row>
    <row r="27" spans="2:5" ht="18.75" customHeight="1" thickTop="1" x14ac:dyDescent="0.25">
      <c r="B27" s="330"/>
      <c r="C27" s="331"/>
      <c r="D27" s="331"/>
      <c r="E27" s="331"/>
    </row>
    <row r="28" spans="2:5" ht="33" customHeight="1" x14ac:dyDescent="0.25">
      <c r="B28" s="336"/>
      <c r="C28" s="337"/>
      <c r="D28" s="336"/>
      <c r="E28" s="337"/>
    </row>
    <row r="29" spans="2:5" ht="6" customHeight="1" x14ac:dyDescent="0.25">
      <c r="B29" s="334"/>
      <c r="C29" s="335"/>
      <c r="D29" s="334"/>
      <c r="E29" s="335"/>
    </row>
    <row r="30" spans="2:5" ht="16.5" customHeight="1" x14ac:dyDescent="0.25">
      <c r="B30" s="514" t="s">
        <v>153</v>
      </c>
      <c r="C30" s="515"/>
      <c r="D30" s="514" t="s">
        <v>85</v>
      </c>
      <c r="E30" s="515"/>
    </row>
    <row r="31" spans="2:5" ht="21" customHeight="1" x14ac:dyDescent="0.25">
      <c r="B31" s="332" t="s">
        <v>154</v>
      </c>
      <c r="C31" s="333"/>
      <c r="D31" s="332" t="s">
        <v>86</v>
      </c>
      <c r="E31" s="333"/>
    </row>
  </sheetData>
  <mergeCells count="26">
    <mergeCell ref="B27:E27"/>
    <mergeCell ref="B31:C31"/>
    <mergeCell ref="D31:E31"/>
    <mergeCell ref="B30:C30"/>
    <mergeCell ref="B28:C29"/>
    <mergeCell ref="D28:E29"/>
    <mergeCell ref="D30:E30"/>
    <mergeCell ref="C25:D25"/>
    <mergeCell ref="B26:D26"/>
    <mergeCell ref="B15:C15"/>
    <mergeCell ref="B16:C16"/>
    <mergeCell ref="B17:C18"/>
    <mergeCell ref="D17:E17"/>
    <mergeCell ref="B19:C19"/>
    <mergeCell ref="B20:C20"/>
    <mergeCell ref="B21:C21"/>
    <mergeCell ref="B22:D22"/>
    <mergeCell ref="C23:D23"/>
    <mergeCell ref="C24:D24"/>
    <mergeCell ref="B12:C12"/>
    <mergeCell ref="D12:E12"/>
    <mergeCell ref="B2:B6"/>
    <mergeCell ref="C2:D4"/>
    <mergeCell ref="C5:D6"/>
    <mergeCell ref="E5:E6"/>
    <mergeCell ref="B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E40"/>
  <sheetViews>
    <sheetView topLeftCell="B14" zoomScale="70" zoomScaleNormal="70" workbookViewId="0">
      <selection activeCell="I17" sqref="I17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9.7109375" customWidth="1"/>
    <col min="10" max="10" width="13.7109375" customWidth="1"/>
    <col min="11" max="11" width="16.42578125" customWidth="1"/>
    <col min="12" max="12" width="19.1406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19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7" x14ac:dyDescent="0.25">
      <c r="E1" s="37"/>
      <c r="F1" s="37"/>
    </row>
    <row r="2" spans="2:57" ht="15" customHeight="1" x14ac:dyDescent="0.25">
      <c r="B2" s="338"/>
      <c r="C2" s="339"/>
      <c r="D2" s="339"/>
      <c r="E2" s="339"/>
      <c r="F2" s="340"/>
      <c r="G2" s="364" t="s">
        <v>0</v>
      </c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  <c r="U2" s="38" t="s">
        <v>71</v>
      </c>
      <c r="V2" s="39"/>
      <c r="W2" s="39"/>
      <c r="X2" s="39"/>
      <c r="Y2" s="40"/>
      <c r="Z2" s="28"/>
      <c r="AA2" s="28"/>
      <c r="AB2" s="28"/>
    </row>
    <row r="3" spans="2:57" ht="18" customHeight="1" x14ac:dyDescent="0.25">
      <c r="B3" s="341"/>
      <c r="C3" s="342"/>
      <c r="D3" s="342"/>
      <c r="E3" s="342"/>
      <c r="F3" s="343"/>
      <c r="G3" s="367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41" t="s">
        <v>155</v>
      </c>
      <c r="V3" s="28"/>
      <c r="W3" s="28"/>
      <c r="X3" s="28"/>
      <c r="Y3" s="42"/>
      <c r="Z3" s="28"/>
      <c r="AA3" s="28"/>
      <c r="AB3" s="28"/>
    </row>
    <row r="4" spans="2:57" ht="18" customHeight="1" x14ac:dyDescent="0.25">
      <c r="B4" s="341"/>
      <c r="C4" s="342"/>
      <c r="D4" s="342"/>
      <c r="E4" s="342"/>
      <c r="F4" s="343"/>
      <c r="G4" s="367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9"/>
      <c r="U4" s="41" t="s">
        <v>75</v>
      </c>
      <c r="V4" s="28"/>
      <c r="W4" s="28"/>
      <c r="X4" s="28"/>
      <c r="Y4" s="42"/>
      <c r="Z4" s="28"/>
      <c r="AA4" s="28"/>
      <c r="AB4" s="28"/>
    </row>
    <row r="5" spans="2:57" ht="25.5" customHeight="1" x14ac:dyDescent="0.25">
      <c r="B5" s="344"/>
      <c r="C5" s="345"/>
      <c r="D5" s="345"/>
      <c r="E5" s="345"/>
      <c r="F5" s="346"/>
      <c r="G5" s="37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2"/>
      <c r="U5" s="43" t="s">
        <v>50</v>
      </c>
      <c r="V5" s="44"/>
      <c r="W5" s="44"/>
      <c r="X5" s="44"/>
      <c r="Y5" s="45"/>
      <c r="Z5" s="28"/>
      <c r="AA5" s="28"/>
      <c r="AB5" s="28"/>
      <c r="AI5" s="1"/>
    </row>
    <row r="6" spans="2:57" ht="33" customHeight="1" x14ac:dyDescent="0.25">
      <c r="B6" s="466" t="s">
        <v>1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</row>
    <row r="7" spans="2:57" ht="17.25" customHeight="1" thickBot="1" x14ac:dyDescent="0.3"/>
    <row r="8" spans="2:57" ht="15" customHeight="1" x14ac:dyDescent="0.25">
      <c r="B8" s="467" t="s">
        <v>74</v>
      </c>
      <c r="C8" s="468"/>
      <c r="D8" s="468"/>
      <c r="E8" s="469"/>
      <c r="F8" s="469"/>
      <c r="G8" s="469"/>
      <c r="H8" s="470"/>
      <c r="I8" s="349" t="s">
        <v>2</v>
      </c>
      <c r="J8" s="350"/>
      <c r="K8" s="351"/>
      <c r="L8" s="355" t="s">
        <v>3</v>
      </c>
      <c r="M8" s="356"/>
      <c r="N8" s="359">
        <f>AL26</f>
        <v>0</v>
      </c>
      <c r="O8" s="359"/>
      <c r="P8" s="360"/>
      <c r="Q8" s="361"/>
      <c r="R8" s="475" t="s">
        <v>4</v>
      </c>
      <c r="S8" s="476"/>
      <c r="T8" s="476"/>
      <c r="U8" s="477" t="s">
        <v>84</v>
      </c>
      <c r="V8" s="477"/>
      <c r="W8" s="477"/>
      <c r="X8" s="478"/>
      <c r="Y8" s="479"/>
    </row>
    <row r="9" spans="2:57" ht="26.25" customHeight="1" x14ac:dyDescent="0.25">
      <c r="B9" s="471"/>
      <c r="C9" s="472"/>
      <c r="D9" s="472"/>
      <c r="E9" s="473"/>
      <c r="F9" s="473"/>
      <c r="G9" s="473"/>
      <c r="H9" s="474"/>
      <c r="I9" s="352"/>
      <c r="J9" s="353"/>
      <c r="K9" s="354"/>
      <c r="L9" s="357"/>
      <c r="M9" s="358"/>
      <c r="N9" s="362"/>
      <c r="O9" s="362"/>
      <c r="P9" s="362"/>
      <c r="Q9" s="363"/>
      <c r="R9" s="377"/>
      <c r="S9" s="378"/>
      <c r="T9" s="378"/>
      <c r="U9" s="458"/>
      <c r="V9" s="458"/>
      <c r="W9" s="458"/>
      <c r="X9" s="459"/>
      <c r="Y9" s="460"/>
    </row>
    <row r="10" spans="2:57" ht="35.25" customHeight="1" x14ac:dyDescent="0.25">
      <c r="B10" s="480" t="s">
        <v>83</v>
      </c>
      <c r="C10" s="481"/>
      <c r="D10" s="481"/>
      <c r="E10" s="458"/>
      <c r="F10" s="458"/>
      <c r="G10" s="458"/>
      <c r="H10" s="459"/>
      <c r="I10" s="486">
        <f>AI26</f>
        <v>41000</v>
      </c>
      <c r="J10" s="487"/>
      <c r="K10" s="488"/>
      <c r="L10" s="492" t="s">
        <v>5</v>
      </c>
      <c r="M10" s="493"/>
      <c r="N10" s="373" t="s">
        <v>6</v>
      </c>
      <c r="O10" s="373"/>
      <c r="P10" s="373"/>
      <c r="Q10" s="374"/>
      <c r="R10" s="377" t="s">
        <v>7</v>
      </c>
      <c r="S10" s="378"/>
      <c r="T10" s="378"/>
      <c r="U10" s="458" t="s">
        <v>153</v>
      </c>
      <c r="V10" s="458"/>
      <c r="W10" s="458"/>
      <c r="X10" s="459"/>
      <c r="Y10" s="460"/>
    </row>
    <row r="11" spans="2:57" ht="44.25" customHeight="1" thickBot="1" x14ac:dyDescent="0.3">
      <c r="B11" s="482"/>
      <c r="C11" s="483"/>
      <c r="D11" s="483"/>
      <c r="E11" s="484"/>
      <c r="F11" s="484"/>
      <c r="G11" s="484"/>
      <c r="H11" s="485"/>
      <c r="I11" s="489"/>
      <c r="J11" s="490"/>
      <c r="K11" s="491"/>
      <c r="L11" s="494"/>
      <c r="M11" s="495"/>
      <c r="N11" s="375"/>
      <c r="O11" s="375"/>
      <c r="P11" s="375"/>
      <c r="Q11" s="376"/>
      <c r="R11" s="461" t="s">
        <v>8</v>
      </c>
      <c r="S11" s="462"/>
      <c r="T11" s="462"/>
      <c r="U11" s="463" t="s">
        <v>154</v>
      </c>
      <c r="V11" s="463"/>
      <c r="W11" s="463"/>
      <c r="X11" s="464"/>
      <c r="Y11" s="465"/>
    </row>
    <row r="12" spans="2:57" ht="9.75" customHeight="1" thickBot="1" x14ac:dyDescent="0.3"/>
    <row r="13" spans="2:57" ht="27" customHeight="1" thickTop="1" x14ac:dyDescent="0.25">
      <c r="B13" s="429" t="s">
        <v>69</v>
      </c>
      <c r="C13" s="430"/>
      <c r="D13" s="435" t="s">
        <v>9</v>
      </c>
      <c r="E13" s="436"/>
      <c r="F13" s="394" t="s">
        <v>72</v>
      </c>
      <c r="G13" s="395"/>
      <c r="H13" s="2" t="s">
        <v>10</v>
      </c>
      <c r="I13" s="3" t="s">
        <v>11</v>
      </c>
      <c r="J13" s="3" t="s">
        <v>12</v>
      </c>
      <c r="K13" s="4" t="s">
        <v>13</v>
      </c>
      <c r="L13" s="396" t="s">
        <v>14</v>
      </c>
      <c r="M13" s="397"/>
      <c r="N13" s="397"/>
      <c r="O13" s="397"/>
      <c r="P13" s="398"/>
      <c r="Q13" s="5" t="s">
        <v>15</v>
      </c>
      <c r="R13" s="46" t="s">
        <v>16</v>
      </c>
      <c r="S13" s="47" t="s">
        <v>17</v>
      </c>
      <c r="T13" s="48" t="s">
        <v>18</v>
      </c>
      <c r="U13" s="399" t="s">
        <v>19</v>
      </c>
      <c r="V13" s="400"/>
      <c r="W13" s="401"/>
      <c r="X13" s="401"/>
      <c r="Y13" s="402"/>
      <c r="Z13" s="6" t="s">
        <v>20</v>
      </c>
      <c r="AA13" s="7" t="s">
        <v>21</v>
      </c>
      <c r="AB13" s="7" t="s">
        <v>22</v>
      </c>
      <c r="AC13" s="7" t="s">
        <v>23</v>
      </c>
      <c r="AD13" s="403" t="s">
        <v>24</v>
      </c>
      <c r="AE13" s="404"/>
      <c r="AF13" s="405"/>
      <c r="AG13" s="405"/>
      <c r="AH13" s="405"/>
      <c r="AI13" s="408" t="s">
        <v>25</v>
      </c>
      <c r="AJ13" s="409"/>
      <c r="AK13" s="410"/>
      <c r="AL13" s="90" t="s">
        <v>26</v>
      </c>
      <c r="AM13" s="379" t="s">
        <v>27</v>
      </c>
      <c r="AN13" s="380"/>
      <c r="AO13" s="381"/>
    </row>
    <row r="14" spans="2:57" ht="24" customHeight="1" x14ac:dyDescent="0.25">
      <c r="B14" s="431"/>
      <c r="C14" s="432"/>
      <c r="D14" s="437"/>
      <c r="E14" s="438"/>
      <c r="F14" s="382" t="s">
        <v>28</v>
      </c>
      <c r="G14" s="384" t="s">
        <v>29</v>
      </c>
      <c r="H14" s="386" t="s">
        <v>30</v>
      </c>
      <c r="I14" s="388" t="s">
        <v>30</v>
      </c>
      <c r="J14" s="388" t="s">
        <v>30</v>
      </c>
      <c r="K14" s="390" t="s">
        <v>30</v>
      </c>
      <c r="L14" s="392" t="s">
        <v>31</v>
      </c>
      <c r="M14" s="347" t="s">
        <v>32</v>
      </c>
      <c r="N14" s="347" t="s">
        <v>33</v>
      </c>
      <c r="O14" s="347" t="s">
        <v>73</v>
      </c>
      <c r="P14" s="411" t="s">
        <v>34</v>
      </c>
      <c r="Q14" s="386" t="s">
        <v>30</v>
      </c>
      <c r="R14" s="388" t="s">
        <v>30</v>
      </c>
      <c r="S14" s="388" t="s">
        <v>30</v>
      </c>
      <c r="T14" s="390" t="s">
        <v>30</v>
      </c>
      <c r="U14" s="416" t="s">
        <v>31</v>
      </c>
      <c r="V14" s="418" t="s">
        <v>32</v>
      </c>
      <c r="W14" s="420" t="s">
        <v>33</v>
      </c>
      <c r="X14" s="420" t="s">
        <v>73</v>
      </c>
      <c r="Y14" s="422" t="s">
        <v>34</v>
      </c>
      <c r="Z14" s="386" t="s">
        <v>30</v>
      </c>
      <c r="AA14" s="388" t="s">
        <v>30</v>
      </c>
      <c r="AB14" s="388" t="s">
        <v>30</v>
      </c>
      <c r="AC14" s="390" t="s">
        <v>30</v>
      </c>
      <c r="AD14" s="454" t="s">
        <v>31</v>
      </c>
      <c r="AE14" s="456" t="s">
        <v>32</v>
      </c>
      <c r="AF14" s="424" t="s">
        <v>33</v>
      </c>
      <c r="AG14" s="424" t="s">
        <v>73</v>
      </c>
      <c r="AH14" s="427" t="s">
        <v>34</v>
      </c>
      <c r="AI14" s="414" t="s">
        <v>30</v>
      </c>
      <c r="AJ14" s="415" t="s">
        <v>35</v>
      </c>
      <c r="AK14" s="413" t="s">
        <v>33</v>
      </c>
      <c r="AL14" s="91" t="s">
        <v>36</v>
      </c>
      <c r="AM14" s="406" t="s">
        <v>37</v>
      </c>
      <c r="AN14" s="92" t="s">
        <v>38</v>
      </c>
      <c r="AO14" s="93" t="s">
        <v>39</v>
      </c>
    </row>
    <row r="15" spans="2:57" ht="27.75" customHeight="1" thickBot="1" x14ac:dyDescent="0.3">
      <c r="B15" s="433"/>
      <c r="C15" s="434"/>
      <c r="D15" s="439"/>
      <c r="E15" s="440"/>
      <c r="F15" s="383"/>
      <c r="G15" s="385"/>
      <c r="H15" s="387"/>
      <c r="I15" s="389"/>
      <c r="J15" s="389"/>
      <c r="K15" s="391"/>
      <c r="L15" s="393"/>
      <c r="M15" s="348"/>
      <c r="N15" s="348"/>
      <c r="O15" s="348"/>
      <c r="P15" s="412"/>
      <c r="Q15" s="387"/>
      <c r="R15" s="389"/>
      <c r="S15" s="389"/>
      <c r="T15" s="391"/>
      <c r="U15" s="417"/>
      <c r="V15" s="419"/>
      <c r="W15" s="421"/>
      <c r="X15" s="421"/>
      <c r="Y15" s="423"/>
      <c r="Z15" s="387"/>
      <c r="AA15" s="389"/>
      <c r="AB15" s="389"/>
      <c r="AC15" s="391"/>
      <c r="AD15" s="455"/>
      <c r="AE15" s="457"/>
      <c r="AF15" s="425"/>
      <c r="AG15" s="425"/>
      <c r="AH15" s="428"/>
      <c r="AI15" s="414"/>
      <c r="AJ15" s="415"/>
      <c r="AK15" s="413"/>
      <c r="AL15" s="94" t="s">
        <v>40</v>
      </c>
      <c r="AM15" s="407"/>
      <c r="AN15" s="95" t="s">
        <v>41</v>
      </c>
      <c r="AO15" s="96" t="s">
        <v>41</v>
      </c>
      <c r="AP15" t="s">
        <v>161</v>
      </c>
      <c r="AQ15" t="s">
        <v>162</v>
      </c>
      <c r="AR15" t="s">
        <v>163</v>
      </c>
      <c r="AS15" t="s">
        <v>164</v>
      </c>
      <c r="AT15" t="s">
        <v>165</v>
      </c>
      <c r="AU15" t="s">
        <v>166</v>
      </c>
      <c r="AV15" t="s">
        <v>167</v>
      </c>
      <c r="AW15" t="s">
        <v>168</v>
      </c>
      <c r="AX15" t="s">
        <v>169</v>
      </c>
      <c r="AY15" t="s">
        <v>170</v>
      </c>
      <c r="AZ15" t="s">
        <v>171</v>
      </c>
      <c r="BA15" t="s">
        <v>172</v>
      </c>
      <c r="BB15" t="s">
        <v>173</v>
      </c>
      <c r="BC15" t="s">
        <v>174</v>
      </c>
      <c r="BD15" t="s">
        <v>175</v>
      </c>
    </row>
    <row r="16" spans="2:57" ht="50.25" customHeight="1" x14ac:dyDescent="0.25">
      <c r="B16" s="453">
        <v>1</v>
      </c>
      <c r="C16" s="451" t="s">
        <v>87</v>
      </c>
      <c r="D16" s="228">
        <v>1</v>
      </c>
      <c r="E16" s="229" t="s">
        <v>90</v>
      </c>
      <c r="F16" s="221" t="s">
        <v>42</v>
      </c>
      <c r="G16" s="125" t="s">
        <v>43</v>
      </c>
      <c r="H16" s="130">
        <v>0</v>
      </c>
      <c r="I16" s="62"/>
      <c r="J16" s="62">
        <v>0</v>
      </c>
      <c r="K16" s="63"/>
      <c r="L16" s="10">
        <f>H16+I16+J16+K16</f>
        <v>0</v>
      </c>
      <c r="M16" s="62">
        <v>0</v>
      </c>
      <c r="N16" s="63">
        <f>L16-M16</f>
        <v>0</v>
      </c>
      <c r="O16" s="63"/>
      <c r="P16" s="63"/>
      <c r="Q16" s="130">
        <v>0</v>
      </c>
      <c r="R16" s="62">
        <v>0</v>
      </c>
      <c r="S16" s="62">
        <v>0</v>
      </c>
      <c r="T16" s="63">
        <v>0</v>
      </c>
      <c r="U16" s="10">
        <f>Q16+R16+S16+T16</f>
        <v>0</v>
      </c>
      <c r="V16" s="62">
        <v>0</v>
      </c>
      <c r="W16" s="63">
        <f>U16-V16</f>
        <v>0</v>
      </c>
      <c r="X16" s="63"/>
      <c r="Y16" s="63"/>
      <c r="Z16" s="130">
        <v>0</v>
      </c>
      <c r="AA16" s="62">
        <v>0</v>
      </c>
      <c r="AB16" s="62">
        <v>0</v>
      </c>
      <c r="AC16" s="146">
        <v>0</v>
      </c>
      <c r="AD16" s="10">
        <f>Z16+AA16+AB16+AC16</f>
        <v>0</v>
      </c>
      <c r="AE16" s="62">
        <v>0</v>
      </c>
      <c r="AF16" s="63">
        <f>AD16-AE16</f>
        <v>0</v>
      </c>
      <c r="AG16" s="63"/>
      <c r="AH16" s="63"/>
      <c r="AI16" s="11">
        <f>L16+U16+AD16</f>
        <v>0</v>
      </c>
      <c r="AJ16" s="12">
        <f t="shared" ref="AJ16:AJ20" si="0">M16+V16+AE16</f>
        <v>0</v>
      </c>
      <c r="AK16" s="13">
        <f>AI16-AJ16</f>
        <v>0</v>
      </c>
      <c r="AL16" s="194"/>
      <c r="AM16" s="101"/>
      <c r="AN16" s="102"/>
      <c r="AO16" s="103"/>
      <c r="AP16" t="str">
        <f>+F16</f>
        <v>NR</v>
      </c>
      <c r="AQ16" t="str">
        <f>+G16</f>
        <v>Ninguna</v>
      </c>
      <c r="AR16" s="299">
        <f>+H16</f>
        <v>0</v>
      </c>
      <c r="AS16" s="299">
        <f t="shared" ref="AS16:AU16" si="1">+I16</f>
        <v>0</v>
      </c>
      <c r="AT16" s="299">
        <f t="shared" si="1"/>
        <v>0</v>
      </c>
      <c r="AU16" s="299">
        <f t="shared" si="1"/>
        <v>0</v>
      </c>
      <c r="AV16" s="299">
        <f>+Q16</f>
        <v>0</v>
      </c>
      <c r="AW16" s="299">
        <f t="shared" ref="AW16:AY16" si="2">+R16</f>
        <v>0</v>
      </c>
      <c r="AX16" s="299">
        <f t="shared" si="2"/>
        <v>0</v>
      </c>
      <c r="AY16" s="299">
        <f t="shared" si="2"/>
        <v>0</v>
      </c>
      <c r="AZ16" s="299">
        <f>+Z16</f>
        <v>0</v>
      </c>
      <c r="BA16" s="299">
        <f t="shared" ref="BA16:BC16" si="3">+AA16</f>
        <v>0</v>
      </c>
      <c r="BB16" s="299">
        <f t="shared" si="3"/>
        <v>0</v>
      </c>
      <c r="BC16" s="299">
        <f t="shared" si="3"/>
        <v>0</v>
      </c>
      <c r="BD16" s="299">
        <f>SUM(AR16:BC16)</f>
        <v>0</v>
      </c>
      <c r="BE16" s="299">
        <f>+BD16-AI16</f>
        <v>0</v>
      </c>
    </row>
    <row r="17" spans="2:57" ht="66" customHeight="1" x14ac:dyDescent="0.25">
      <c r="B17" s="444"/>
      <c r="C17" s="443"/>
      <c r="D17" s="230">
        <v>2</v>
      </c>
      <c r="E17" s="231" t="s">
        <v>91</v>
      </c>
      <c r="F17" s="222">
        <v>2941</v>
      </c>
      <c r="G17" s="126" t="s">
        <v>151</v>
      </c>
      <c r="H17" s="131">
        <v>0</v>
      </c>
      <c r="I17" s="14">
        <v>5000</v>
      </c>
      <c r="J17" s="14">
        <v>0</v>
      </c>
      <c r="K17" s="15">
        <v>4000</v>
      </c>
      <c r="L17" s="16">
        <f t="shared" ref="L17:L20" si="4">H17+I17+J17+K17</f>
        <v>9000</v>
      </c>
      <c r="M17" s="14">
        <v>0</v>
      </c>
      <c r="N17" s="9">
        <f t="shared" ref="N17:N20" si="5">L17-M17</f>
        <v>9000</v>
      </c>
      <c r="O17" s="9"/>
      <c r="P17" s="15"/>
      <c r="Q17" s="131">
        <v>0</v>
      </c>
      <c r="R17" s="14">
        <v>7000</v>
      </c>
      <c r="S17" s="14">
        <v>0</v>
      </c>
      <c r="T17" s="15">
        <v>8000</v>
      </c>
      <c r="U17" s="16">
        <f t="shared" ref="U17:U20" si="6">Q17+R17+S17+T17</f>
        <v>15000</v>
      </c>
      <c r="V17" s="14">
        <v>0</v>
      </c>
      <c r="W17" s="9">
        <f t="shared" ref="W17:W20" si="7">U17-V17</f>
        <v>15000</v>
      </c>
      <c r="X17" s="9"/>
      <c r="Y17" s="15"/>
      <c r="Z17" s="131">
        <v>0</v>
      </c>
      <c r="AA17" s="14">
        <v>4000</v>
      </c>
      <c r="AB17" s="14">
        <v>0</v>
      </c>
      <c r="AC17" s="147">
        <v>0</v>
      </c>
      <c r="AD17" s="16">
        <f t="shared" ref="AD17:AD20" si="8">Z17+AA17+AB17+AC17</f>
        <v>4000</v>
      </c>
      <c r="AE17" s="14">
        <v>0</v>
      </c>
      <c r="AF17" s="9">
        <f t="shared" ref="AF17:AF20" si="9">AD17-AE17</f>
        <v>4000</v>
      </c>
      <c r="AG17" s="9"/>
      <c r="AH17" s="15"/>
      <c r="AI17" s="17">
        <f t="shared" ref="AI17:AI20" si="10">L17+U17+AD17</f>
        <v>28000</v>
      </c>
      <c r="AJ17" s="18">
        <f t="shared" si="0"/>
        <v>0</v>
      </c>
      <c r="AK17" s="19">
        <f>AI17-AJ17</f>
        <v>28000</v>
      </c>
      <c r="AL17" s="195"/>
      <c r="AM17" s="104"/>
      <c r="AN17" s="105"/>
      <c r="AO17" s="106"/>
      <c r="AP17">
        <f t="shared" ref="AP17:AP25" si="11">+F17</f>
        <v>2941</v>
      </c>
      <c r="AQ17" t="str">
        <f t="shared" ref="AQ17:AQ25" si="12">+G17</f>
        <v>MATERIALES, UTILES Y EQUIPOS MENORES DE TECNOLOGIAS  DE LA INFROMACION Y COMUNICACIONES</v>
      </c>
      <c r="AR17" s="299">
        <f t="shared" ref="AR17:AR25" si="13">+H17</f>
        <v>0</v>
      </c>
      <c r="AS17" s="299">
        <f t="shared" ref="AS17:AS25" si="14">+I17</f>
        <v>5000</v>
      </c>
      <c r="AT17" s="299">
        <f t="shared" ref="AT17:AT25" si="15">+J17</f>
        <v>0</v>
      </c>
      <c r="AU17" s="299">
        <f t="shared" ref="AU17:AU25" si="16">+K17</f>
        <v>4000</v>
      </c>
      <c r="AV17" s="299">
        <f t="shared" ref="AV17:AV25" si="17">+Q17</f>
        <v>0</v>
      </c>
      <c r="AW17" s="299">
        <f t="shared" ref="AW17:AW25" si="18">+R17</f>
        <v>7000</v>
      </c>
      <c r="AX17" s="299">
        <f t="shared" ref="AX17:AX25" si="19">+S17</f>
        <v>0</v>
      </c>
      <c r="AY17" s="299">
        <f t="shared" ref="AY17:AY25" si="20">+T17</f>
        <v>8000</v>
      </c>
      <c r="AZ17" s="299">
        <f t="shared" ref="AZ17:AZ25" si="21">+Z17</f>
        <v>0</v>
      </c>
      <c r="BA17" s="299">
        <f t="shared" ref="BA17:BA25" si="22">+AA17</f>
        <v>4000</v>
      </c>
      <c r="BB17" s="299">
        <f t="shared" ref="BB17:BB25" si="23">+AB17</f>
        <v>0</v>
      </c>
      <c r="BC17" s="299">
        <f t="shared" ref="BC17:BC25" si="24">+AC17</f>
        <v>0</v>
      </c>
      <c r="BD17" s="299">
        <f t="shared" ref="BD17:BD25" si="25">SUM(AR17:BC17)</f>
        <v>28000</v>
      </c>
      <c r="BE17" s="299">
        <f t="shared" ref="BE17:BE25" si="26">+BD17-AI17</f>
        <v>0</v>
      </c>
    </row>
    <row r="18" spans="2:57" ht="39.75" customHeight="1" x14ac:dyDescent="0.25">
      <c r="B18" s="450"/>
      <c r="C18" s="452"/>
      <c r="D18" s="235">
        <v>3</v>
      </c>
      <c r="E18" s="236" t="s">
        <v>92</v>
      </c>
      <c r="F18" s="223" t="s">
        <v>42</v>
      </c>
      <c r="G18" s="127" t="s">
        <v>43</v>
      </c>
      <c r="H18" s="132">
        <v>0</v>
      </c>
      <c r="I18" s="52">
        <v>0</v>
      </c>
      <c r="J18" s="52">
        <v>0</v>
      </c>
      <c r="K18" s="53">
        <v>0</v>
      </c>
      <c r="L18" s="66">
        <f t="shared" si="4"/>
        <v>0</v>
      </c>
      <c r="M18" s="52">
        <v>0</v>
      </c>
      <c r="N18" s="54">
        <f t="shared" si="5"/>
        <v>0</v>
      </c>
      <c r="O18" s="54"/>
      <c r="P18" s="53"/>
      <c r="Q18" s="132">
        <v>0</v>
      </c>
      <c r="R18" s="52">
        <v>0</v>
      </c>
      <c r="S18" s="52">
        <v>0</v>
      </c>
      <c r="T18" s="53">
        <v>0</v>
      </c>
      <c r="U18" s="66">
        <f t="shared" si="6"/>
        <v>0</v>
      </c>
      <c r="V18" s="52">
        <v>0</v>
      </c>
      <c r="W18" s="54">
        <f t="shared" si="7"/>
        <v>0</v>
      </c>
      <c r="X18" s="54"/>
      <c r="Y18" s="53"/>
      <c r="Z18" s="132">
        <v>0</v>
      </c>
      <c r="AA18" s="52">
        <v>0</v>
      </c>
      <c r="AB18" s="52">
        <v>0</v>
      </c>
      <c r="AC18" s="148">
        <v>0</v>
      </c>
      <c r="AD18" s="66">
        <f t="shared" si="8"/>
        <v>0</v>
      </c>
      <c r="AE18" s="52">
        <v>0</v>
      </c>
      <c r="AF18" s="54">
        <f t="shared" si="9"/>
        <v>0</v>
      </c>
      <c r="AG18" s="54"/>
      <c r="AH18" s="53"/>
      <c r="AI18" s="55">
        <f t="shared" si="10"/>
        <v>0</v>
      </c>
      <c r="AJ18" s="56">
        <f t="shared" si="0"/>
        <v>0</v>
      </c>
      <c r="AK18" s="57">
        <f>AI18-AJ18</f>
        <v>0</v>
      </c>
      <c r="AL18" s="196"/>
      <c r="AM18" s="201"/>
      <c r="AN18" s="202"/>
      <c r="AO18" s="203"/>
      <c r="AP18" t="str">
        <f t="shared" si="11"/>
        <v>NR</v>
      </c>
      <c r="AQ18" t="str">
        <f t="shared" si="12"/>
        <v>Ninguna</v>
      </c>
      <c r="AR18" s="299">
        <f t="shared" si="13"/>
        <v>0</v>
      </c>
      <c r="AS18" s="299">
        <f t="shared" si="14"/>
        <v>0</v>
      </c>
      <c r="AT18" s="299">
        <f t="shared" si="15"/>
        <v>0</v>
      </c>
      <c r="AU18" s="299">
        <f t="shared" si="16"/>
        <v>0</v>
      </c>
      <c r="AV18" s="299">
        <f t="shared" si="17"/>
        <v>0</v>
      </c>
      <c r="AW18" s="299">
        <f t="shared" si="18"/>
        <v>0</v>
      </c>
      <c r="AX18" s="299">
        <f t="shared" si="19"/>
        <v>0</v>
      </c>
      <c r="AY18" s="299">
        <f t="shared" si="20"/>
        <v>0</v>
      </c>
      <c r="AZ18" s="299">
        <f t="shared" si="21"/>
        <v>0</v>
      </c>
      <c r="BA18" s="299">
        <f t="shared" si="22"/>
        <v>0</v>
      </c>
      <c r="BB18" s="299">
        <f t="shared" si="23"/>
        <v>0</v>
      </c>
      <c r="BC18" s="299">
        <f t="shared" si="24"/>
        <v>0</v>
      </c>
      <c r="BD18" s="299">
        <f t="shared" si="25"/>
        <v>0</v>
      </c>
      <c r="BE18" s="299">
        <f t="shared" si="26"/>
        <v>0</v>
      </c>
    </row>
    <row r="19" spans="2:57" ht="50.25" customHeight="1" x14ac:dyDescent="0.25">
      <c r="B19" s="444">
        <v>2</v>
      </c>
      <c r="C19" s="443" t="s">
        <v>88</v>
      </c>
      <c r="D19" s="239">
        <v>1</v>
      </c>
      <c r="E19" s="240" t="s">
        <v>93</v>
      </c>
      <c r="F19" s="224">
        <v>2941</v>
      </c>
      <c r="G19" s="174" t="s">
        <v>158</v>
      </c>
      <c r="H19" s="133">
        <v>0</v>
      </c>
      <c r="I19" s="8">
        <v>7000</v>
      </c>
      <c r="J19" s="8">
        <v>0</v>
      </c>
      <c r="K19" s="9">
        <v>0</v>
      </c>
      <c r="L19" s="58">
        <f t="shared" si="4"/>
        <v>7000</v>
      </c>
      <c r="M19" s="8">
        <v>0</v>
      </c>
      <c r="N19" s="9">
        <f t="shared" si="5"/>
        <v>7000</v>
      </c>
      <c r="O19" s="9"/>
      <c r="P19" s="9"/>
      <c r="Q19" s="133">
        <v>0</v>
      </c>
      <c r="R19" s="8">
        <v>0</v>
      </c>
      <c r="S19" s="8">
        <v>0</v>
      </c>
      <c r="T19" s="9">
        <v>0</v>
      </c>
      <c r="U19" s="58">
        <f t="shared" si="6"/>
        <v>0</v>
      </c>
      <c r="V19" s="8">
        <v>0</v>
      </c>
      <c r="W19" s="9">
        <f t="shared" si="7"/>
        <v>0</v>
      </c>
      <c r="X19" s="9"/>
      <c r="Y19" s="9"/>
      <c r="Z19" s="133">
        <v>0</v>
      </c>
      <c r="AA19" s="8">
        <v>0</v>
      </c>
      <c r="AB19" s="8">
        <v>0</v>
      </c>
      <c r="AC19" s="149">
        <v>0</v>
      </c>
      <c r="AD19" s="58">
        <f t="shared" si="8"/>
        <v>0</v>
      </c>
      <c r="AE19" s="8">
        <v>0</v>
      </c>
      <c r="AF19" s="9">
        <f t="shared" si="9"/>
        <v>0</v>
      </c>
      <c r="AG19" s="9"/>
      <c r="AH19" s="9"/>
      <c r="AI19" s="59">
        <f t="shared" si="10"/>
        <v>7000</v>
      </c>
      <c r="AJ19" s="60">
        <f t="shared" si="0"/>
        <v>0</v>
      </c>
      <c r="AK19" s="61">
        <f t="shared" ref="AK19:AK20" si="27">AI19-AJ19</f>
        <v>7000</v>
      </c>
      <c r="AL19" s="193"/>
      <c r="AM19" s="199"/>
      <c r="AN19" s="200"/>
      <c r="AO19" s="107"/>
      <c r="AP19">
        <f t="shared" si="11"/>
        <v>2941</v>
      </c>
      <c r="AQ19" t="str">
        <f t="shared" si="12"/>
        <v>REFACCIONES Y ACCESORIOS MENORES DE EQUIPO DE COMPUTO</v>
      </c>
      <c r="AR19" s="299">
        <f t="shared" si="13"/>
        <v>0</v>
      </c>
      <c r="AS19" s="299">
        <f t="shared" si="14"/>
        <v>7000</v>
      </c>
      <c r="AT19" s="299">
        <f t="shared" si="15"/>
        <v>0</v>
      </c>
      <c r="AU19" s="299">
        <f t="shared" si="16"/>
        <v>0</v>
      </c>
      <c r="AV19" s="299">
        <f t="shared" si="17"/>
        <v>0</v>
      </c>
      <c r="AW19" s="299">
        <f t="shared" si="18"/>
        <v>0</v>
      </c>
      <c r="AX19" s="299">
        <f t="shared" si="19"/>
        <v>0</v>
      </c>
      <c r="AY19" s="299">
        <f t="shared" si="20"/>
        <v>0</v>
      </c>
      <c r="AZ19" s="299">
        <f t="shared" si="21"/>
        <v>0</v>
      </c>
      <c r="BA19" s="299">
        <f t="shared" si="22"/>
        <v>0</v>
      </c>
      <c r="BB19" s="299">
        <f t="shared" si="23"/>
        <v>0</v>
      </c>
      <c r="BC19" s="299">
        <f t="shared" si="24"/>
        <v>0</v>
      </c>
      <c r="BD19" s="299">
        <f t="shared" si="25"/>
        <v>7000</v>
      </c>
      <c r="BE19" s="299">
        <f t="shared" si="26"/>
        <v>0</v>
      </c>
    </row>
    <row r="20" spans="2:57" ht="39.75" customHeight="1" x14ac:dyDescent="0.25">
      <c r="B20" s="444"/>
      <c r="C20" s="443"/>
      <c r="D20" s="233">
        <v>2</v>
      </c>
      <c r="E20" s="234" t="s">
        <v>94</v>
      </c>
      <c r="F20" s="222" t="s">
        <v>42</v>
      </c>
      <c r="G20" s="173" t="s">
        <v>43</v>
      </c>
      <c r="H20" s="131">
        <v>0</v>
      </c>
      <c r="I20" s="14">
        <v>0</v>
      </c>
      <c r="J20" s="14">
        <v>0</v>
      </c>
      <c r="K20" s="15">
        <v>0</v>
      </c>
      <c r="L20" s="16">
        <f t="shared" si="4"/>
        <v>0</v>
      </c>
      <c r="M20" s="14">
        <v>0</v>
      </c>
      <c r="N20" s="9">
        <f t="shared" si="5"/>
        <v>0</v>
      </c>
      <c r="O20" s="9"/>
      <c r="P20" s="15"/>
      <c r="Q20" s="131">
        <v>0</v>
      </c>
      <c r="R20" s="14">
        <v>0</v>
      </c>
      <c r="S20" s="14">
        <v>0</v>
      </c>
      <c r="T20" s="15">
        <v>0</v>
      </c>
      <c r="U20" s="16">
        <f t="shared" si="6"/>
        <v>0</v>
      </c>
      <c r="V20" s="14">
        <v>0</v>
      </c>
      <c r="W20" s="9">
        <f t="shared" si="7"/>
        <v>0</v>
      </c>
      <c r="X20" s="9"/>
      <c r="Y20" s="15"/>
      <c r="Z20" s="131">
        <v>0</v>
      </c>
      <c r="AA20" s="14">
        <v>0</v>
      </c>
      <c r="AB20" s="14">
        <v>0</v>
      </c>
      <c r="AC20" s="147">
        <v>0</v>
      </c>
      <c r="AD20" s="16">
        <f t="shared" si="8"/>
        <v>0</v>
      </c>
      <c r="AE20" s="14">
        <v>0</v>
      </c>
      <c r="AF20" s="9">
        <f t="shared" si="9"/>
        <v>0</v>
      </c>
      <c r="AG20" s="9"/>
      <c r="AH20" s="15"/>
      <c r="AI20" s="17">
        <f t="shared" si="10"/>
        <v>0</v>
      </c>
      <c r="AJ20" s="18">
        <f t="shared" si="0"/>
        <v>0</v>
      </c>
      <c r="AK20" s="19">
        <f t="shared" si="27"/>
        <v>0</v>
      </c>
      <c r="AL20" s="97"/>
      <c r="AM20" s="104"/>
      <c r="AN20" s="105"/>
      <c r="AO20" s="106"/>
      <c r="AP20" t="str">
        <f t="shared" si="11"/>
        <v>NR</v>
      </c>
      <c r="AQ20" t="str">
        <f t="shared" si="12"/>
        <v>Ninguna</v>
      </c>
      <c r="AR20" s="299">
        <f t="shared" si="13"/>
        <v>0</v>
      </c>
      <c r="AS20" s="299">
        <f t="shared" si="14"/>
        <v>0</v>
      </c>
      <c r="AT20" s="299">
        <f t="shared" si="15"/>
        <v>0</v>
      </c>
      <c r="AU20" s="299">
        <f t="shared" si="16"/>
        <v>0</v>
      </c>
      <c r="AV20" s="299">
        <f t="shared" si="17"/>
        <v>0</v>
      </c>
      <c r="AW20" s="299">
        <f t="shared" si="18"/>
        <v>0</v>
      </c>
      <c r="AX20" s="299">
        <f t="shared" si="19"/>
        <v>0</v>
      </c>
      <c r="AY20" s="299">
        <f t="shared" si="20"/>
        <v>0</v>
      </c>
      <c r="AZ20" s="299">
        <f t="shared" si="21"/>
        <v>0</v>
      </c>
      <c r="BA20" s="299">
        <f t="shared" si="22"/>
        <v>0</v>
      </c>
      <c r="BB20" s="299">
        <f t="shared" si="23"/>
        <v>0</v>
      </c>
      <c r="BC20" s="299">
        <f t="shared" si="24"/>
        <v>0</v>
      </c>
      <c r="BD20" s="299">
        <f t="shared" si="25"/>
        <v>0</v>
      </c>
      <c r="BE20" s="299">
        <f t="shared" si="26"/>
        <v>0</v>
      </c>
    </row>
    <row r="21" spans="2:57" ht="50.25" customHeight="1" x14ac:dyDescent="0.25">
      <c r="B21" s="449">
        <v>3</v>
      </c>
      <c r="C21" s="445" t="s">
        <v>89</v>
      </c>
      <c r="D21" s="237">
        <v>1</v>
      </c>
      <c r="E21" s="238" t="s">
        <v>95</v>
      </c>
      <c r="F21" s="225" t="s">
        <v>42</v>
      </c>
      <c r="G21" s="129" t="s">
        <v>43</v>
      </c>
      <c r="H21" s="135">
        <v>0</v>
      </c>
      <c r="I21" s="118">
        <v>0</v>
      </c>
      <c r="J21" s="118">
        <v>0</v>
      </c>
      <c r="K21" s="119">
        <v>0</v>
      </c>
      <c r="L21" s="122">
        <f t="shared" ref="L21:L25" si="28">H21+I21+J21+K21</f>
        <v>0</v>
      </c>
      <c r="M21" s="123">
        <v>0</v>
      </c>
      <c r="N21" s="124">
        <f t="shared" ref="N21:N25" si="29">L21-M21</f>
        <v>0</v>
      </c>
      <c r="O21" s="124"/>
      <c r="P21" s="124"/>
      <c r="Q21" s="83">
        <v>0</v>
      </c>
      <c r="R21" s="74">
        <v>0</v>
      </c>
      <c r="S21" s="74">
        <v>0</v>
      </c>
      <c r="T21" s="84">
        <v>0</v>
      </c>
      <c r="U21" s="87">
        <f t="shared" ref="U21:U25" si="30">Q21+R21+S21+T21</f>
        <v>0</v>
      </c>
      <c r="V21" s="74">
        <v>0</v>
      </c>
      <c r="W21" s="74">
        <f t="shared" ref="W21:W25" si="31">U21-V21</f>
        <v>0</v>
      </c>
      <c r="X21" s="84"/>
      <c r="Y21" s="84"/>
      <c r="Z21" s="153">
        <v>0</v>
      </c>
      <c r="AA21" s="123">
        <v>0</v>
      </c>
      <c r="AB21" s="123">
        <v>0</v>
      </c>
      <c r="AC21" s="154">
        <v>0</v>
      </c>
      <c r="AD21" s="161">
        <f t="shared" ref="AD21:AD25" si="32">Z21+AA21+AB21+AC21</f>
        <v>0</v>
      </c>
      <c r="AE21" s="162">
        <v>0</v>
      </c>
      <c r="AF21" s="163">
        <f t="shared" ref="AF21:AF25" si="33">AD21-AE21</f>
        <v>0</v>
      </c>
      <c r="AG21" s="84"/>
      <c r="AH21" s="75"/>
      <c r="AI21" s="116">
        <f t="shared" ref="AI21:AI25" si="34">L21+U21+AD21</f>
        <v>0</v>
      </c>
      <c r="AJ21" s="167">
        <f t="shared" ref="AJ21:AJ25" si="35">M21+V21+AE21</f>
        <v>0</v>
      </c>
      <c r="AK21" s="168">
        <f t="shared" ref="AK21:AK25" si="36">AI21-AJ21</f>
        <v>0</v>
      </c>
      <c r="AL21" s="175"/>
      <c r="AM21" s="83"/>
      <c r="AN21" s="74"/>
      <c r="AO21" s="113"/>
      <c r="AP21" t="str">
        <f t="shared" si="11"/>
        <v>NR</v>
      </c>
      <c r="AQ21" t="str">
        <f t="shared" si="12"/>
        <v>Ninguna</v>
      </c>
      <c r="AR21" s="299">
        <f t="shared" si="13"/>
        <v>0</v>
      </c>
      <c r="AS21" s="299">
        <f t="shared" si="14"/>
        <v>0</v>
      </c>
      <c r="AT21" s="299">
        <f t="shared" si="15"/>
        <v>0</v>
      </c>
      <c r="AU21" s="299">
        <f t="shared" si="16"/>
        <v>0</v>
      </c>
      <c r="AV21" s="299">
        <f t="shared" si="17"/>
        <v>0</v>
      </c>
      <c r="AW21" s="299">
        <f t="shared" si="18"/>
        <v>0</v>
      </c>
      <c r="AX21" s="299">
        <f t="shared" si="19"/>
        <v>0</v>
      </c>
      <c r="AY21" s="299">
        <f t="shared" si="20"/>
        <v>0</v>
      </c>
      <c r="AZ21" s="299">
        <f t="shared" si="21"/>
        <v>0</v>
      </c>
      <c r="BA21" s="299">
        <f t="shared" si="22"/>
        <v>0</v>
      </c>
      <c r="BB21" s="299">
        <f t="shared" si="23"/>
        <v>0</v>
      </c>
      <c r="BC21" s="299">
        <f t="shared" si="24"/>
        <v>0</v>
      </c>
      <c r="BD21" s="299">
        <f t="shared" si="25"/>
        <v>0</v>
      </c>
      <c r="BE21" s="299">
        <f t="shared" si="26"/>
        <v>0</v>
      </c>
    </row>
    <row r="22" spans="2:57" ht="50.25" customHeight="1" x14ac:dyDescent="0.25">
      <c r="B22" s="444"/>
      <c r="C22" s="446"/>
      <c r="D22" s="232">
        <v>2</v>
      </c>
      <c r="E22" s="231" t="s">
        <v>96</v>
      </c>
      <c r="F22" s="224" t="s">
        <v>42</v>
      </c>
      <c r="G22" s="128" t="s">
        <v>43</v>
      </c>
      <c r="H22" s="131">
        <v>0</v>
      </c>
      <c r="I22" s="14">
        <v>0</v>
      </c>
      <c r="J22" s="14">
        <v>0</v>
      </c>
      <c r="K22" s="15">
        <v>0</v>
      </c>
      <c r="L22" s="69">
        <f t="shared" si="28"/>
        <v>0</v>
      </c>
      <c r="M22" s="67">
        <v>0</v>
      </c>
      <c r="N22" s="68">
        <f t="shared" si="29"/>
        <v>0</v>
      </c>
      <c r="O22" s="67"/>
      <c r="P22" s="68"/>
      <c r="Q22" s="17">
        <v>0</v>
      </c>
      <c r="R22" s="76">
        <v>0</v>
      </c>
      <c r="S22" s="76">
        <v>0</v>
      </c>
      <c r="T22" s="85">
        <v>0</v>
      </c>
      <c r="U22" s="88">
        <f t="shared" si="30"/>
        <v>0</v>
      </c>
      <c r="V22" s="76">
        <v>0</v>
      </c>
      <c r="W22" s="76">
        <f t="shared" si="31"/>
        <v>0</v>
      </c>
      <c r="X22" s="85"/>
      <c r="Y22" s="85"/>
      <c r="Z22" s="134">
        <v>0</v>
      </c>
      <c r="AA22" s="67">
        <v>0</v>
      </c>
      <c r="AB22" s="67">
        <v>0</v>
      </c>
      <c r="AC22" s="150">
        <v>0</v>
      </c>
      <c r="AD22" s="16">
        <f t="shared" si="32"/>
        <v>0</v>
      </c>
      <c r="AE22" s="155">
        <v>0</v>
      </c>
      <c r="AF22" s="156">
        <f t="shared" si="33"/>
        <v>0</v>
      </c>
      <c r="AG22" s="85"/>
      <c r="AH22" s="77"/>
      <c r="AI22" s="71">
        <f t="shared" si="34"/>
        <v>0</v>
      </c>
      <c r="AJ22" s="72">
        <f t="shared" si="35"/>
        <v>0</v>
      </c>
      <c r="AK22" s="73">
        <f t="shared" si="36"/>
        <v>0</v>
      </c>
      <c r="AL22" s="98"/>
      <c r="AM22" s="17"/>
      <c r="AN22" s="76"/>
      <c r="AO22" s="107"/>
      <c r="AP22" t="str">
        <f t="shared" si="11"/>
        <v>NR</v>
      </c>
      <c r="AQ22" t="str">
        <f t="shared" si="12"/>
        <v>Ninguna</v>
      </c>
      <c r="AR22" s="299">
        <f t="shared" si="13"/>
        <v>0</v>
      </c>
      <c r="AS22" s="299">
        <f t="shared" si="14"/>
        <v>0</v>
      </c>
      <c r="AT22" s="299">
        <f t="shared" si="15"/>
        <v>0</v>
      </c>
      <c r="AU22" s="299">
        <f t="shared" si="16"/>
        <v>0</v>
      </c>
      <c r="AV22" s="299">
        <f t="shared" si="17"/>
        <v>0</v>
      </c>
      <c r="AW22" s="299">
        <f t="shared" si="18"/>
        <v>0</v>
      </c>
      <c r="AX22" s="299">
        <f t="shared" si="19"/>
        <v>0</v>
      </c>
      <c r="AY22" s="299">
        <f t="shared" si="20"/>
        <v>0</v>
      </c>
      <c r="AZ22" s="299">
        <f t="shared" si="21"/>
        <v>0</v>
      </c>
      <c r="BA22" s="299">
        <f t="shared" si="22"/>
        <v>0</v>
      </c>
      <c r="BB22" s="299">
        <f t="shared" si="23"/>
        <v>0</v>
      </c>
      <c r="BC22" s="299">
        <f t="shared" si="24"/>
        <v>0</v>
      </c>
      <c r="BD22" s="299">
        <f t="shared" si="25"/>
        <v>0</v>
      </c>
      <c r="BE22" s="299">
        <f t="shared" si="26"/>
        <v>0</v>
      </c>
    </row>
    <row r="23" spans="2:57" ht="54.75" customHeight="1" x14ac:dyDescent="0.25">
      <c r="B23" s="444"/>
      <c r="C23" s="447"/>
      <c r="D23" s="232">
        <v>3</v>
      </c>
      <c r="E23" s="231" t="s">
        <v>97</v>
      </c>
      <c r="F23" s="226" t="s">
        <v>42</v>
      </c>
      <c r="G23" s="198" t="s">
        <v>43</v>
      </c>
      <c r="H23" s="131">
        <v>0</v>
      </c>
      <c r="I23" s="14">
        <v>0</v>
      </c>
      <c r="J23" s="14">
        <v>0</v>
      </c>
      <c r="K23" s="15">
        <v>0</v>
      </c>
      <c r="L23" s="69">
        <f t="shared" ref="L23" si="37">H23+I23+J23+K23</f>
        <v>0</v>
      </c>
      <c r="M23" s="67"/>
      <c r="N23" s="68">
        <f t="shared" ref="N23" si="38">L23-M23</f>
        <v>0</v>
      </c>
      <c r="O23" s="67"/>
      <c r="P23" s="68"/>
      <c r="Q23" s="17">
        <v>0</v>
      </c>
      <c r="R23" s="76">
        <v>0</v>
      </c>
      <c r="S23" s="76">
        <v>0</v>
      </c>
      <c r="T23" s="85">
        <v>0</v>
      </c>
      <c r="U23" s="88">
        <f t="shared" ref="U23" si="39">Q23+R23+S23+T23</f>
        <v>0</v>
      </c>
      <c r="V23" s="76">
        <v>0</v>
      </c>
      <c r="W23" s="76">
        <f t="shared" ref="W23" si="40">U23-V23</f>
        <v>0</v>
      </c>
      <c r="X23" s="85"/>
      <c r="Y23" s="85"/>
      <c r="Z23" s="134">
        <v>0</v>
      </c>
      <c r="AA23" s="67">
        <v>0</v>
      </c>
      <c r="AB23" s="67">
        <v>0</v>
      </c>
      <c r="AC23" s="150">
        <v>0</v>
      </c>
      <c r="AD23" s="16">
        <f t="shared" ref="AD23" si="41">Z23+AA23+AB23+AC23</f>
        <v>0</v>
      </c>
      <c r="AE23" s="155">
        <v>0</v>
      </c>
      <c r="AF23" s="156">
        <f t="shared" ref="AF23" si="42">AD23-AE23</f>
        <v>0</v>
      </c>
      <c r="AG23" s="85"/>
      <c r="AH23" s="77"/>
      <c r="AI23" s="71">
        <f t="shared" ref="AI23" si="43">L23+U23+AD23</f>
        <v>0</v>
      </c>
      <c r="AJ23" s="72">
        <f t="shared" ref="AJ23" si="44">M23+V23+AE23</f>
        <v>0</v>
      </c>
      <c r="AK23" s="73">
        <f t="shared" ref="AK23" si="45">AI23-AJ23</f>
        <v>0</v>
      </c>
      <c r="AL23" s="98"/>
      <c r="AM23" s="17"/>
      <c r="AN23" s="76"/>
      <c r="AO23" s="107"/>
      <c r="AP23" t="str">
        <f t="shared" si="11"/>
        <v>NR</v>
      </c>
      <c r="AQ23" t="str">
        <f t="shared" si="12"/>
        <v>Ninguna</v>
      </c>
      <c r="AR23" s="299">
        <f t="shared" si="13"/>
        <v>0</v>
      </c>
      <c r="AS23" s="299">
        <f t="shared" si="14"/>
        <v>0</v>
      </c>
      <c r="AT23" s="299">
        <f t="shared" si="15"/>
        <v>0</v>
      </c>
      <c r="AU23" s="299">
        <f t="shared" si="16"/>
        <v>0</v>
      </c>
      <c r="AV23" s="299">
        <f t="shared" si="17"/>
        <v>0</v>
      </c>
      <c r="AW23" s="299">
        <f t="shared" si="18"/>
        <v>0</v>
      </c>
      <c r="AX23" s="299">
        <f t="shared" si="19"/>
        <v>0</v>
      </c>
      <c r="AY23" s="299">
        <f t="shared" si="20"/>
        <v>0</v>
      </c>
      <c r="AZ23" s="299">
        <f t="shared" si="21"/>
        <v>0</v>
      </c>
      <c r="BA23" s="299">
        <f t="shared" si="22"/>
        <v>0</v>
      </c>
      <c r="BB23" s="299">
        <f t="shared" si="23"/>
        <v>0</v>
      </c>
      <c r="BC23" s="299">
        <f t="shared" si="24"/>
        <v>0</v>
      </c>
      <c r="BD23" s="299">
        <f t="shared" si="25"/>
        <v>0</v>
      </c>
      <c r="BE23" s="299">
        <f t="shared" si="26"/>
        <v>0</v>
      </c>
    </row>
    <row r="24" spans="2:57" ht="47.25" customHeight="1" x14ac:dyDescent="0.25">
      <c r="B24" s="444"/>
      <c r="C24" s="447"/>
      <c r="D24" s="232">
        <v>4</v>
      </c>
      <c r="E24" s="231" t="s">
        <v>98</v>
      </c>
      <c r="F24" s="226">
        <v>5911</v>
      </c>
      <c r="G24" s="198" t="s">
        <v>152</v>
      </c>
      <c r="H24" s="131">
        <v>0</v>
      </c>
      <c r="I24" s="14">
        <v>6000</v>
      </c>
      <c r="J24" s="14">
        <v>0</v>
      </c>
      <c r="K24" s="15">
        <v>0</v>
      </c>
      <c r="L24" s="69">
        <f t="shared" ref="L24" si="46">H24+I24+J24+K24</f>
        <v>6000</v>
      </c>
      <c r="M24" s="67"/>
      <c r="N24" s="68">
        <f>L24-M24</f>
        <v>6000</v>
      </c>
      <c r="O24" s="67"/>
      <c r="P24" s="68"/>
      <c r="Q24" s="17">
        <v>0</v>
      </c>
      <c r="R24" s="76">
        <v>0</v>
      </c>
      <c r="S24" s="76">
        <v>0</v>
      </c>
      <c r="T24" s="85">
        <v>0</v>
      </c>
      <c r="U24" s="88">
        <f t="shared" ref="U24" si="47">Q24+R24+S24+T24</f>
        <v>0</v>
      </c>
      <c r="V24" s="76">
        <v>0</v>
      </c>
      <c r="W24" s="76">
        <f t="shared" ref="W24" si="48">U24-V24</f>
        <v>0</v>
      </c>
      <c r="X24" s="85"/>
      <c r="Y24" s="85"/>
      <c r="Z24" s="134">
        <v>0</v>
      </c>
      <c r="AA24" s="67">
        <v>0</v>
      </c>
      <c r="AB24" s="67">
        <v>0</v>
      </c>
      <c r="AC24" s="150">
        <v>0</v>
      </c>
      <c r="AD24" s="16">
        <f t="shared" ref="AD24" si="49">Z24+AA24+AB24+AC24</f>
        <v>0</v>
      </c>
      <c r="AE24" s="155">
        <v>0</v>
      </c>
      <c r="AF24" s="156">
        <f t="shared" ref="AF24" si="50">AD24-AE24</f>
        <v>0</v>
      </c>
      <c r="AG24" s="85"/>
      <c r="AH24" s="77"/>
      <c r="AI24" s="71">
        <f t="shared" ref="AI24" si="51">L24+U24+AD24</f>
        <v>6000</v>
      </c>
      <c r="AJ24" s="72">
        <f t="shared" ref="AJ24" si="52">M24+V24+AE24</f>
        <v>0</v>
      </c>
      <c r="AK24" s="73">
        <f t="shared" ref="AK24" si="53">AI24-AJ24</f>
        <v>6000</v>
      </c>
      <c r="AL24" s="98"/>
      <c r="AM24" s="17"/>
      <c r="AN24" s="76"/>
      <c r="AO24" s="107"/>
      <c r="AP24">
        <f t="shared" si="11"/>
        <v>5911</v>
      </c>
      <c r="AQ24" t="str">
        <f t="shared" si="12"/>
        <v>LICENCIAS ACADEMICAS</v>
      </c>
      <c r="AR24" s="299">
        <f t="shared" si="13"/>
        <v>0</v>
      </c>
      <c r="AS24" s="299">
        <f t="shared" si="14"/>
        <v>6000</v>
      </c>
      <c r="AT24" s="299">
        <f t="shared" si="15"/>
        <v>0</v>
      </c>
      <c r="AU24" s="299">
        <f t="shared" si="16"/>
        <v>0</v>
      </c>
      <c r="AV24" s="299">
        <f t="shared" si="17"/>
        <v>0</v>
      </c>
      <c r="AW24" s="299">
        <f t="shared" si="18"/>
        <v>0</v>
      </c>
      <c r="AX24" s="299">
        <f t="shared" si="19"/>
        <v>0</v>
      </c>
      <c r="AY24" s="299">
        <f t="shared" si="20"/>
        <v>0</v>
      </c>
      <c r="AZ24" s="299">
        <f t="shared" si="21"/>
        <v>0</v>
      </c>
      <c r="BA24" s="299">
        <f t="shared" si="22"/>
        <v>0</v>
      </c>
      <c r="BB24" s="299">
        <f t="shared" si="23"/>
        <v>0</v>
      </c>
      <c r="BC24" s="299">
        <f t="shared" si="24"/>
        <v>0</v>
      </c>
      <c r="BD24" s="299">
        <f t="shared" si="25"/>
        <v>6000</v>
      </c>
      <c r="BE24" s="299">
        <f t="shared" si="26"/>
        <v>0</v>
      </c>
    </row>
    <row r="25" spans="2:57" ht="61.5" customHeight="1" x14ac:dyDescent="0.25">
      <c r="B25" s="450"/>
      <c r="C25" s="448"/>
      <c r="D25" s="233">
        <v>5</v>
      </c>
      <c r="E25" s="234" t="s">
        <v>99</v>
      </c>
      <c r="F25" s="227" t="s">
        <v>42</v>
      </c>
      <c r="G25" s="176" t="s">
        <v>43</v>
      </c>
      <c r="H25" s="177">
        <v>0</v>
      </c>
      <c r="I25" s="136">
        <v>0</v>
      </c>
      <c r="J25" s="136">
        <v>0</v>
      </c>
      <c r="K25" s="54">
        <v>0</v>
      </c>
      <c r="L25" s="120">
        <f t="shared" si="28"/>
        <v>0</v>
      </c>
      <c r="M25" s="52">
        <v>0</v>
      </c>
      <c r="N25" s="53">
        <f t="shared" si="29"/>
        <v>0</v>
      </c>
      <c r="O25" s="52"/>
      <c r="P25" s="53"/>
      <c r="Q25" s="55">
        <v>0</v>
      </c>
      <c r="R25" s="78">
        <v>0</v>
      </c>
      <c r="S25" s="78">
        <v>0</v>
      </c>
      <c r="T25" s="86">
        <v>0</v>
      </c>
      <c r="U25" s="89">
        <f t="shared" si="30"/>
        <v>0</v>
      </c>
      <c r="V25" s="78">
        <v>0</v>
      </c>
      <c r="W25" s="78">
        <f t="shared" si="31"/>
        <v>0</v>
      </c>
      <c r="X25" s="86"/>
      <c r="Y25" s="86"/>
      <c r="Z25" s="132"/>
      <c r="AA25" s="52">
        <v>0</v>
      </c>
      <c r="AB25" s="52">
        <v>0</v>
      </c>
      <c r="AC25" s="148">
        <v>0</v>
      </c>
      <c r="AD25" s="66">
        <f t="shared" si="32"/>
        <v>0</v>
      </c>
      <c r="AE25" s="140">
        <v>0</v>
      </c>
      <c r="AF25" s="164">
        <f t="shared" si="33"/>
        <v>0</v>
      </c>
      <c r="AG25" s="86"/>
      <c r="AH25" s="79"/>
      <c r="AI25" s="55">
        <f t="shared" si="34"/>
        <v>0</v>
      </c>
      <c r="AJ25" s="56">
        <f t="shared" si="35"/>
        <v>0</v>
      </c>
      <c r="AK25" s="57">
        <f t="shared" si="36"/>
        <v>0</v>
      </c>
      <c r="AL25" s="99"/>
      <c r="AM25" s="55"/>
      <c r="AN25" s="78"/>
      <c r="AO25" s="108"/>
      <c r="AP25" t="str">
        <f t="shared" si="11"/>
        <v>NR</v>
      </c>
      <c r="AQ25" t="str">
        <f t="shared" si="12"/>
        <v>Ninguna</v>
      </c>
      <c r="AR25" s="299">
        <f t="shared" si="13"/>
        <v>0</v>
      </c>
      <c r="AS25" s="299">
        <f t="shared" si="14"/>
        <v>0</v>
      </c>
      <c r="AT25" s="299">
        <f t="shared" si="15"/>
        <v>0</v>
      </c>
      <c r="AU25" s="299">
        <f t="shared" si="16"/>
        <v>0</v>
      </c>
      <c r="AV25" s="299">
        <f t="shared" si="17"/>
        <v>0</v>
      </c>
      <c r="AW25" s="299">
        <f t="shared" si="18"/>
        <v>0</v>
      </c>
      <c r="AX25" s="299">
        <f t="shared" si="19"/>
        <v>0</v>
      </c>
      <c r="AY25" s="299">
        <f t="shared" si="20"/>
        <v>0</v>
      </c>
      <c r="AZ25" s="299">
        <f t="shared" si="21"/>
        <v>0</v>
      </c>
      <c r="BA25" s="299">
        <f t="shared" si="22"/>
        <v>0</v>
      </c>
      <c r="BB25" s="299">
        <f t="shared" si="23"/>
        <v>0</v>
      </c>
      <c r="BC25" s="299">
        <f t="shared" si="24"/>
        <v>0</v>
      </c>
      <c r="BD25" s="299">
        <f t="shared" si="25"/>
        <v>0</v>
      </c>
      <c r="BE25" s="299">
        <f t="shared" si="26"/>
        <v>0</v>
      </c>
    </row>
    <row r="26" spans="2:57" ht="50.25" customHeight="1" thickBot="1" x14ac:dyDescent="0.4">
      <c r="B26" s="441" t="s">
        <v>44</v>
      </c>
      <c r="C26" s="442"/>
      <c r="D26" s="442"/>
      <c r="E26" s="442"/>
      <c r="F26" s="442"/>
      <c r="G26" s="442"/>
      <c r="H26" s="143">
        <f t="shared" ref="H26:N26" si="54">SUM(H16:H25)</f>
        <v>0</v>
      </c>
      <c r="I26" s="143">
        <f t="shared" si="54"/>
        <v>18000</v>
      </c>
      <c r="J26" s="143">
        <f t="shared" si="54"/>
        <v>0</v>
      </c>
      <c r="K26" s="144">
        <f t="shared" si="54"/>
        <v>4000</v>
      </c>
      <c r="L26" s="145">
        <f t="shared" si="54"/>
        <v>22000</v>
      </c>
      <c r="M26" s="143">
        <f t="shared" si="54"/>
        <v>0</v>
      </c>
      <c r="N26" s="206">
        <f t="shared" si="54"/>
        <v>22000</v>
      </c>
      <c r="O26" s="183"/>
      <c r="P26" s="80"/>
      <c r="Q26" s="211">
        <f t="shared" ref="Q26:W26" si="55">SUM(Q16:Q25)</f>
        <v>0</v>
      </c>
      <c r="R26" s="143">
        <f t="shared" si="55"/>
        <v>7000</v>
      </c>
      <c r="S26" s="143">
        <f t="shared" si="55"/>
        <v>0</v>
      </c>
      <c r="T26" s="144">
        <f t="shared" si="55"/>
        <v>8000</v>
      </c>
      <c r="U26" s="145">
        <f t="shared" si="55"/>
        <v>15000</v>
      </c>
      <c r="V26" s="214">
        <f t="shared" si="55"/>
        <v>0</v>
      </c>
      <c r="W26" s="217">
        <f t="shared" si="55"/>
        <v>15000</v>
      </c>
      <c r="X26" s="190"/>
      <c r="Y26" s="218"/>
      <c r="Z26" s="215">
        <f t="shared" ref="Z26:AF26" si="56">SUM(Z16:Z25)</f>
        <v>0</v>
      </c>
      <c r="AA26" s="143">
        <f t="shared" si="56"/>
        <v>4000</v>
      </c>
      <c r="AB26" s="143">
        <f t="shared" si="56"/>
        <v>0</v>
      </c>
      <c r="AC26" s="216">
        <f t="shared" si="56"/>
        <v>0</v>
      </c>
      <c r="AD26" s="214">
        <f t="shared" si="56"/>
        <v>4000</v>
      </c>
      <c r="AE26" s="189">
        <f t="shared" si="56"/>
        <v>0</v>
      </c>
      <c r="AF26" s="180">
        <f t="shared" si="56"/>
        <v>4000</v>
      </c>
      <c r="AG26" s="183"/>
      <c r="AH26" s="80"/>
      <c r="AI26" s="212">
        <f>SUM(AI16:AI25)</f>
        <v>41000</v>
      </c>
      <c r="AJ26" s="213">
        <f>SUM(AJ16:AJ25)</f>
        <v>0</v>
      </c>
      <c r="AK26" s="81">
        <f>SUM(AK16:AK25)</f>
        <v>41000</v>
      </c>
      <c r="AL26" s="20"/>
      <c r="AM26" s="181"/>
      <c r="AN26" s="184"/>
      <c r="AO26" s="185"/>
    </row>
    <row r="27" spans="2:57" ht="15.75" thickTop="1" x14ac:dyDescent="0.25"/>
    <row r="28" spans="2:57" ht="24" customHeight="1" x14ac:dyDescent="0.25">
      <c r="B28" s="426" t="s">
        <v>45</v>
      </c>
      <c r="C28" s="426"/>
      <c r="D28" s="426"/>
      <c r="E28" s="426"/>
      <c r="F28" s="36"/>
    </row>
    <row r="29" spans="2:57" s="21" customFormat="1" ht="15.75" customHeight="1" x14ac:dyDescent="0.25">
      <c r="E29" s="22"/>
      <c r="F29" s="22"/>
      <c r="K29" s="23"/>
    </row>
    <row r="30" spans="2:57" s="21" customFormat="1" x14ac:dyDescent="0.25"/>
    <row r="31" spans="2:57" s="21" customFormat="1" x14ac:dyDescent="0.25"/>
    <row r="32" spans="2:57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</sheetData>
  <mergeCells count="66">
    <mergeCell ref="U10:Y10"/>
    <mergeCell ref="R11:T11"/>
    <mergeCell ref="U11:Y11"/>
    <mergeCell ref="B6:Y6"/>
    <mergeCell ref="B8:H9"/>
    <mergeCell ref="R8:T9"/>
    <mergeCell ref="U8:Y9"/>
    <mergeCell ref="B10:H11"/>
    <mergeCell ref="I10:K11"/>
    <mergeCell ref="L10:M11"/>
    <mergeCell ref="B28:E28"/>
    <mergeCell ref="AH14:AH15"/>
    <mergeCell ref="B13:C15"/>
    <mergeCell ref="D13:E15"/>
    <mergeCell ref="B26:G26"/>
    <mergeCell ref="C19:C20"/>
    <mergeCell ref="B19:B20"/>
    <mergeCell ref="C21:C25"/>
    <mergeCell ref="B21:B25"/>
    <mergeCell ref="C16:C18"/>
    <mergeCell ref="B16:B18"/>
    <mergeCell ref="AB14:AB15"/>
    <mergeCell ref="AC14:AC15"/>
    <mergeCell ref="AD14:AD15"/>
    <mergeCell ref="AE14:AE15"/>
    <mergeCell ref="AF14:AF15"/>
    <mergeCell ref="AI13:AK13"/>
    <mergeCell ref="P14:P15"/>
    <mergeCell ref="AK14:AK15"/>
    <mergeCell ref="AI14:AI15"/>
    <mergeCell ref="AJ14:AJ15"/>
    <mergeCell ref="Q14:Q15"/>
    <mergeCell ref="R14:R15"/>
    <mergeCell ref="S14:S15"/>
    <mergeCell ref="Z14:Z15"/>
    <mergeCell ref="T14:T15"/>
    <mergeCell ref="U14:U15"/>
    <mergeCell ref="V14:V15"/>
    <mergeCell ref="W14:W15"/>
    <mergeCell ref="Y14:Y15"/>
    <mergeCell ref="X14:X15"/>
    <mergeCell ref="AG14:AG15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F13:G13"/>
    <mergeCell ref="L13:P13"/>
    <mergeCell ref="U13:Y13"/>
    <mergeCell ref="AD13:AH13"/>
    <mergeCell ref="AM14:AM15"/>
    <mergeCell ref="AA14:AA15"/>
    <mergeCell ref="B2:F5"/>
    <mergeCell ref="O14:O15"/>
    <mergeCell ref="I8:K9"/>
    <mergeCell ref="L8:M9"/>
    <mergeCell ref="N8:Q9"/>
    <mergeCell ref="G2:T5"/>
    <mergeCell ref="N10:Q11"/>
    <mergeCell ref="R10:T10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E44"/>
  <sheetViews>
    <sheetView topLeftCell="A23" zoomScale="80" zoomScaleNormal="80" workbookViewId="0">
      <selection activeCell="I28" sqref="I28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33.28515625" customWidth="1"/>
    <col min="8" max="8" width="15.140625" customWidth="1"/>
    <col min="9" max="9" width="18.7109375" customWidth="1"/>
    <col min="10" max="10" width="16" customWidth="1"/>
    <col min="11" max="11" width="16.7109375" customWidth="1"/>
    <col min="12" max="12" width="18.42578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9.7109375" customWidth="1"/>
    <col min="18" max="18" width="17.7109375" customWidth="1"/>
    <col min="19" max="19" width="15.85546875" customWidth="1"/>
    <col min="20" max="20" width="18" customWidth="1"/>
    <col min="21" max="21" width="20" customWidth="1"/>
    <col min="22" max="22" width="14" customWidth="1"/>
    <col min="23" max="23" width="19.710937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8.85546875" customWidth="1"/>
    <col min="31" max="31" width="15.42578125" customWidth="1"/>
    <col min="32" max="32" width="19.7109375" customWidth="1"/>
    <col min="33" max="33" width="15.42578125" customWidth="1"/>
    <col min="34" max="34" width="15.7109375" customWidth="1"/>
    <col min="35" max="35" width="23.42578125" customWidth="1"/>
    <col min="36" max="36" width="16.7109375" customWidth="1"/>
    <col min="37" max="37" width="25.4257812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7" x14ac:dyDescent="0.25">
      <c r="E1" s="37"/>
      <c r="F1" s="37"/>
    </row>
    <row r="2" spans="2:57" ht="15" customHeight="1" x14ac:dyDescent="0.25">
      <c r="B2" s="338"/>
      <c r="C2" s="339"/>
      <c r="D2" s="339"/>
      <c r="E2" s="339"/>
      <c r="F2" s="340"/>
      <c r="G2" s="364" t="s">
        <v>0</v>
      </c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  <c r="U2" s="38" t="s">
        <v>71</v>
      </c>
      <c r="V2" s="39"/>
      <c r="W2" s="39"/>
      <c r="X2" s="39"/>
      <c r="Y2" s="40"/>
      <c r="Z2" s="28"/>
      <c r="AA2" s="28"/>
      <c r="AB2" s="28"/>
    </row>
    <row r="3" spans="2:57" ht="18" customHeight="1" x14ac:dyDescent="0.25">
      <c r="B3" s="341"/>
      <c r="C3" s="342"/>
      <c r="D3" s="342"/>
      <c r="E3" s="342"/>
      <c r="F3" s="343"/>
      <c r="G3" s="367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41" t="s">
        <v>155</v>
      </c>
      <c r="V3" s="28"/>
      <c r="W3" s="28"/>
      <c r="X3" s="28"/>
      <c r="Y3" s="42"/>
      <c r="Z3" s="28"/>
      <c r="AA3" s="28"/>
      <c r="AB3" s="28"/>
    </row>
    <row r="4" spans="2:57" ht="18" customHeight="1" x14ac:dyDescent="0.25">
      <c r="B4" s="341"/>
      <c r="C4" s="342"/>
      <c r="D4" s="342"/>
      <c r="E4" s="342"/>
      <c r="F4" s="343"/>
      <c r="G4" s="367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9"/>
      <c r="U4" s="41" t="s">
        <v>75</v>
      </c>
      <c r="V4" s="28"/>
      <c r="W4" s="28"/>
      <c r="X4" s="28"/>
      <c r="Y4" s="42"/>
      <c r="Z4" s="28"/>
      <c r="AA4" s="28"/>
      <c r="AB4" s="28"/>
    </row>
    <row r="5" spans="2:57" ht="25.5" customHeight="1" x14ac:dyDescent="0.25">
      <c r="B5" s="344"/>
      <c r="C5" s="345"/>
      <c r="D5" s="345"/>
      <c r="E5" s="345"/>
      <c r="F5" s="346"/>
      <c r="G5" s="37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2"/>
      <c r="U5" s="43" t="s">
        <v>50</v>
      </c>
      <c r="V5" s="44"/>
      <c r="W5" s="44"/>
      <c r="X5" s="44"/>
      <c r="Y5" s="45"/>
      <c r="Z5" s="28"/>
      <c r="AA5" s="28"/>
      <c r="AB5" s="28"/>
      <c r="AI5" s="1"/>
    </row>
    <row r="6" spans="2:57" ht="33" customHeight="1" x14ac:dyDescent="0.25">
      <c r="B6" s="466" t="s">
        <v>1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</row>
    <row r="7" spans="2:57" ht="17.25" customHeight="1" thickBot="1" x14ac:dyDescent="0.3"/>
    <row r="8" spans="2:57" ht="15" customHeight="1" x14ac:dyDescent="0.25">
      <c r="B8" s="467" t="s">
        <v>74</v>
      </c>
      <c r="C8" s="468"/>
      <c r="D8" s="468"/>
      <c r="E8" s="469"/>
      <c r="F8" s="469"/>
      <c r="G8" s="469"/>
      <c r="H8" s="470"/>
      <c r="I8" s="349" t="s">
        <v>2</v>
      </c>
      <c r="J8" s="350"/>
      <c r="K8" s="351"/>
      <c r="L8" s="355" t="s">
        <v>3</v>
      </c>
      <c r="M8" s="356"/>
      <c r="N8" s="359">
        <f>AL30</f>
        <v>0</v>
      </c>
      <c r="O8" s="359"/>
      <c r="P8" s="360"/>
      <c r="Q8" s="361"/>
      <c r="R8" s="475" t="s">
        <v>4</v>
      </c>
      <c r="S8" s="476"/>
      <c r="T8" s="476"/>
      <c r="U8" s="477" t="s">
        <v>84</v>
      </c>
      <c r="V8" s="477"/>
      <c r="W8" s="477"/>
      <c r="X8" s="478"/>
      <c r="Y8" s="479"/>
    </row>
    <row r="9" spans="2:57" ht="26.25" customHeight="1" x14ac:dyDescent="0.25">
      <c r="B9" s="471"/>
      <c r="C9" s="472"/>
      <c r="D9" s="472"/>
      <c r="E9" s="473"/>
      <c r="F9" s="473"/>
      <c r="G9" s="473"/>
      <c r="H9" s="474"/>
      <c r="I9" s="352"/>
      <c r="J9" s="353"/>
      <c r="K9" s="354"/>
      <c r="L9" s="357"/>
      <c r="M9" s="358"/>
      <c r="N9" s="362"/>
      <c r="O9" s="362"/>
      <c r="P9" s="362"/>
      <c r="Q9" s="363"/>
      <c r="R9" s="377"/>
      <c r="S9" s="378"/>
      <c r="T9" s="378"/>
      <c r="U9" s="458"/>
      <c r="V9" s="458"/>
      <c r="W9" s="458"/>
      <c r="X9" s="459"/>
      <c r="Y9" s="460"/>
    </row>
    <row r="10" spans="2:57" ht="35.25" customHeight="1" x14ac:dyDescent="0.25">
      <c r="B10" s="480" t="s">
        <v>117</v>
      </c>
      <c r="C10" s="481"/>
      <c r="D10" s="481"/>
      <c r="E10" s="458"/>
      <c r="F10" s="458"/>
      <c r="G10" s="458"/>
      <c r="H10" s="459"/>
      <c r="I10" s="486">
        <f>AI30</f>
        <v>368500</v>
      </c>
      <c r="J10" s="487"/>
      <c r="K10" s="488"/>
      <c r="L10" s="492" t="s">
        <v>5</v>
      </c>
      <c r="M10" s="493"/>
      <c r="N10" s="373" t="s">
        <v>6</v>
      </c>
      <c r="O10" s="373"/>
      <c r="P10" s="373"/>
      <c r="Q10" s="374"/>
      <c r="R10" s="377" t="s">
        <v>7</v>
      </c>
      <c r="S10" s="378"/>
      <c r="T10" s="378"/>
      <c r="U10" s="458" t="s">
        <v>153</v>
      </c>
      <c r="V10" s="458"/>
      <c r="W10" s="458"/>
      <c r="X10" s="459"/>
      <c r="Y10" s="460"/>
    </row>
    <row r="11" spans="2:57" ht="44.25" customHeight="1" thickBot="1" x14ac:dyDescent="0.3">
      <c r="B11" s="482"/>
      <c r="C11" s="483"/>
      <c r="D11" s="483"/>
      <c r="E11" s="484"/>
      <c r="F11" s="484"/>
      <c r="G11" s="484"/>
      <c r="H11" s="485"/>
      <c r="I11" s="489"/>
      <c r="J11" s="490"/>
      <c r="K11" s="491"/>
      <c r="L11" s="494"/>
      <c r="M11" s="495"/>
      <c r="N11" s="375"/>
      <c r="O11" s="375"/>
      <c r="P11" s="375"/>
      <c r="Q11" s="376"/>
      <c r="R11" s="461" t="s">
        <v>8</v>
      </c>
      <c r="S11" s="462"/>
      <c r="T11" s="462"/>
      <c r="U11" s="463" t="s">
        <v>154</v>
      </c>
      <c r="V11" s="463"/>
      <c r="W11" s="463"/>
      <c r="X11" s="464"/>
      <c r="Y11" s="465"/>
    </row>
    <row r="12" spans="2:57" ht="9.75" customHeight="1" thickBot="1" x14ac:dyDescent="0.3"/>
    <row r="13" spans="2:57" ht="27" customHeight="1" thickTop="1" x14ac:dyDescent="0.25">
      <c r="B13" s="429" t="s">
        <v>69</v>
      </c>
      <c r="C13" s="430"/>
      <c r="D13" s="435" t="s">
        <v>9</v>
      </c>
      <c r="E13" s="436"/>
      <c r="F13" s="394" t="s">
        <v>72</v>
      </c>
      <c r="G13" s="395"/>
      <c r="H13" s="2" t="s">
        <v>10</v>
      </c>
      <c r="I13" s="3" t="s">
        <v>11</v>
      </c>
      <c r="J13" s="3" t="s">
        <v>12</v>
      </c>
      <c r="K13" s="4" t="s">
        <v>13</v>
      </c>
      <c r="L13" s="396" t="s">
        <v>14</v>
      </c>
      <c r="M13" s="397"/>
      <c r="N13" s="397"/>
      <c r="O13" s="397"/>
      <c r="P13" s="398"/>
      <c r="Q13" s="5" t="s">
        <v>15</v>
      </c>
      <c r="R13" s="46" t="s">
        <v>16</v>
      </c>
      <c r="S13" s="47" t="s">
        <v>17</v>
      </c>
      <c r="T13" s="48" t="s">
        <v>18</v>
      </c>
      <c r="U13" s="399" t="s">
        <v>19</v>
      </c>
      <c r="V13" s="400"/>
      <c r="W13" s="401"/>
      <c r="X13" s="401"/>
      <c r="Y13" s="402"/>
      <c r="Z13" s="6" t="s">
        <v>20</v>
      </c>
      <c r="AA13" s="7" t="s">
        <v>21</v>
      </c>
      <c r="AB13" s="7" t="s">
        <v>22</v>
      </c>
      <c r="AC13" s="7" t="s">
        <v>23</v>
      </c>
      <c r="AD13" s="403" t="s">
        <v>24</v>
      </c>
      <c r="AE13" s="404"/>
      <c r="AF13" s="405"/>
      <c r="AG13" s="405"/>
      <c r="AH13" s="405"/>
      <c r="AI13" s="408" t="s">
        <v>25</v>
      </c>
      <c r="AJ13" s="409"/>
      <c r="AK13" s="410"/>
      <c r="AL13" s="90" t="s">
        <v>26</v>
      </c>
      <c r="AM13" s="379" t="s">
        <v>27</v>
      </c>
      <c r="AN13" s="380"/>
      <c r="AO13" s="381"/>
    </row>
    <row r="14" spans="2:57" ht="24" customHeight="1" x14ac:dyDescent="0.25">
      <c r="B14" s="431"/>
      <c r="C14" s="432"/>
      <c r="D14" s="437"/>
      <c r="E14" s="438"/>
      <c r="F14" s="382" t="s">
        <v>28</v>
      </c>
      <c r="G14" s="384" t="s">
        <v>29</v>
      </c>
      <c r="H14" s="386" t="s">
        <v>30</v>
      </c>
      <c r="I14" s="388" t="s">
        <v>30</v>
      </c>
      <c r="J14" s="388" t="s">
        <v>30</v>
      </c>
      <c r="K14" s="390" t="s">
        <v>30</v>
      </c>
      <c r="L14" s="392" t="s">
        <v>31</v>
      </c>
      <c r="M14" s="347" t="s">
        <v>32</v>
      </c>
      <c r="N14" s="347" t="s">
        <v>33</v>
      </c>
      <c r="O14" s="347" t="s">
        <v>73</v>
      </c>
      <c r="P14" s="411" t="s">
        <v>34</v>
      </c>
      <c r="Q14" s="386" t="s">
        <v>30</v>
      </c>
      <c r="R14" s="388" t="s">
        <v>30</v>
      </c>
      <c r="S14" s="388" t="s">
        <v>30</v>
      </c>
      <c r="T14" s="390" t="s">
        <v>30</v>
      </c>
      <c r="U14" s="416" t="s">
        <v>31</v>
      </c>
      <c r="V14" s="418" t="s">
        <v>32</v>
      </c>
      <c r="W14" s="420" t="s">
        <v>33</v>
      </c>
      <c r="X14" s="420" t="s">
        <v>73</v>
      </c>
      <c r="Y14" s="422" t="s">
        <v>34</v>
      </c>
      <c r="Z14" s="386" t="s">
        <v>30</v>
      </c>
      <c r="AA14" s="388" t="s">
        <v>30</v>
      </c>
      <c r="AB14" s="388" t="s">
        <v>30</v>
      </c>
      <c r="AC14" s="390" t="s">
        <v>30</v>
      </c>
      <c r="AD14" s="454" t="s">
        <v>31</v>
      </c>
      <c r="AE14" s="456" t="s">
        <v>32</v>
      </c>
      <c r="AF14" s="424" t="s">
        <v>33</v>
      </c>
      <c r="AG14" s="424" t="s">
        <v>73</v>
      </c>
      <c r="AH14" s="427" t="s">
        <v>34</v>
      </c>
      <c r="AI14" s="414" t="s">
        <v>30</v>
      </c>
      <c r="AJ14" s="415" t="s">
        <v>35</v>
      </c>
      <c r="AK14" s="413" t="s">
        <v>33</v>
      </c>
      <c r="AL14" s="91" t="s">
        <v>36</v>
      </c>
      <c r="AM14" s="406" t="s">
        <v>37</v>
      </c>
      <c r="AN14" s="92" t="s">
        <v>38</v>
      </c>
      <c r="AO14" s="93" t="s">
        <v>39</v>
      </c>
    </row>
    <row r="15" spans="2:57" ht="27.75" customHeight="1" thickBot="1" x14ac:dyDescent="0.3">
      <c r="B15" s="433"/>
      <c r="C15" s="434"/>
      <c r="D15" s="439"/>
      <c r="E15" s="440"/>
      <c r="F15" s="383"/>
      <c r="G15" s="385"/>
      <c r="H15" s="387"/>
      <c r="I15" s="389"/>
      <c r="J15" s="389"/>
      <c r="K15" s="391"/>
      <c r="L15" s="393"/>
      <c r="M15" s="348"/>
      <c r="N15" s="348"/>
      <c r="O15" s="348"/>
      <c r="P15" s="412"/>
      <c r="Q15" s="387"/>
      <c r="R15" s="389"/>
      <c r="S15" s="389"/>
      <c r="T15" s="391"/>
      <c r="U15" s="417"/>
      <c r="V15" s="419"/>
      <c r="W15" s="421"/>
      <c r="X15" s="421"/>
      <c r="Y15" s="423"/>
      <c r="Z15" s="387"/>
      <c r="AA15" s="389"/>
      <c r="AB15" s="389"/>
      <c r="AC15" s="391"/>
      <c r="AD15" s="455"/>
      <c r="AE15" s="457"/>
      <c r="AF15" s="425"/>
      <c r="AG15" s="425"/>
      <c r="AH15" s="428"/>
      <c r="AI15" s="414"/>
      <c r="AJ15" s="415"/>
      <c r="AK15" s="413"/>
      <c r="AL15" s="94" t="s">
        <v>40</v>
      </c>
      <c r="AM15" s="407"/>
      <c r="AN15" s="95" t="s">
        <v>41</v>
      </c>
      <c r="AO15" s="96" t="s">
        <v>41</v>
      </c>
      <c r="AP15" t="s">
        <v>161</v>
      </c>
      <c r="AQ15" t="s">
        <v>162</v>
      </c>
      <c r="AR15" t="s">
        <v>163</v>
      </c>
      <c r="AS15" t="s">
        <v>164</v>
      </c>
      <c r="AT15" t="s">
        <v>165</v>
      </c>
      <c r="AU15" t="s">
        <v>166</v>
      </c>
      <c r="AV15" t="s">
        <v>167</v>
      </c>
      <c r="AW15" t="s">
        <v>168</v>
      </c>
      <c r="AX15" t="s">
        <v>169</v>
      </c>
      <c r="AY15" t="s">
        <v>170</v>
      </c>
      <c r="AZ15" t="s">
        <v>171</v>
      </c>
      <c r="BA15" t="s">
        <v>172</v>
      </c>
      <c r="BB15" t="s">
        <v>173</v>
      </c>
      <c r="BC15" t="s">
        <v>174</v>
      </c>
      <c r="BD15" t="s">
        <v>175</v>
      </c>
    </row>
    <row r="16" spans="2:57" ht="36" customHeight="1" x14ac:dyDescent="0.25">
      <c r="B16" s="453">
        <v>1</v>
      </c>
      <c r="C16" s="504" t="s">
        <v>100</v>
      </c>
      <c r="D16" s="49">
        <v>1</v>
      </c>
      <c r="E16" s="245" t="s">
        <v>104</v>
      </c>
      <c r="F16" s="222" t="s">
        <v>42</v>
      </c>
      <c r="G16" s="125" t="s">
        <v>43</v>
      </c>
      <c r="H16" s="130">
        <v>0</v>
      </c>
      <c r="I16" s="62">
        <v>0</v>
      </c>
      <c r="J16" s="62">
        <v>0</v>
      </c>
      <c r="K16" s="63"/>
      <c r="L16" s="10">
        <f>H16+I16+J16+K16</f>
        <v>0</v>
      </c>
      <c r="M16" s="62"/>
      <c r="N16" s="63">
        <f>L16-M16</f>
        <v>0</v>
      </c>
      <c r="O16" s="63"/>
      <c r="P16" s="63"/>
      <c r="Q16" s="130">
        <v>0</v>
      </c>
      <c r="R16" s="62">
        <v>0</v>
      </c>
      <c r="S16" s="62">
        <v>0</v>
      </c>
      <c r="T16" s="63">
        <v>0</v>
      </c>
      <c r="U16" s="288">
        <f>Q16+R16+S16+T16</f>
        <v>0</v>
      </c>
      <c r="V16" s="289">
        <v>0</v>
      </c>
      <c r="W16" s="289">
        <f>U16-V16</f>
        <v>0</v>
      </c>
      <c r="X16" s="63"/>
      <c r="Y16" s="63"/>
      <c r="Z16" s="130">
        <v>0</v>
      </c>
      <c r="AA16" s="62">
        <v>0</v>
      </c>
      <c r="AB16" s="62">
        <v>0</v>
      </c>
      <c r="AC16" s="146">
        <v>0</v>
      </c>
      <c r="AD16" s="10">
        <f>Z16+AA16+AB16+AC16</f>
        <v>0</v>
      </c>
      <c r="AE16" s="283">
        <v>0</v>
      </c>
      <c r="AF16" s="284">
        <f>AD16-AE16</f>
        <v>0</v>
      </c>
      <c r="AG16" s="63"/>
      <c r="AH16" s="63"/>
      <c r="AI16" s="11">
        <f>L16+U16+AD16</f>
        <v>0</v>
      </c>
      <c r="AJ16" s="12">
        <f t="shared" ref="AJ16:AJ29" si="0">M16+V16+AE16</f>
        <v>0</v>
      </c>
      <c r="AK16" s="13">
        <f>AI16-AJ16</f>
        <v>0</v>
      </c>
      <c r="AL16" s="194"/>
      <c r="AM16" s="101"/>
      <c r="AN16" s="102"/>
      <c r="AO16" s="103"/>
      <c r="AP16" t="str">
        <f>+F16</f>
        <v>NR</v>
      </c>
      <c r="AQ16" t="str">
        <f>+G16</f>
        <v>Ninguna</v>
      </c>
      <c r="AR16" s="299">
        <f>+H16</f>
        <v>0</v>
      </c>
      <c r="AS16" s="299">
        <f t="shared" ref="AS16:AU16" si="1">+I16</f>
        <v>0</v>
      </c>
      <c r="AT16" s="299">
        <f t="shared" si="1"/>
        <v>0</v>
      </c>
      <c r="AU16" s="299">
        <f t="shared" si="1"/>
        <v>0</v>
      </c>
      <c r="AV16" s="299">
        <f>+Q16</f>
        <v>0</v>
      </c>
      <c r="AW16" s="299">
        <f t="shared" ref="AW16:AY16" si="2">+R16</f>
        <v>0</v>
      </c>
      <c r="AX16" s="299">
        <f t="shared" si="2"/>
        <v>0</v>
      </c>
      <c r="AY16" s="299">
        <f t="shared" si="2"/>
        <v>0</v>
      </c>
      <c r="AZ16" s="299">
        <f>+Z16</f>
        <v>0</v>
      </c>
      <c r="BA16" s="299">
        <f t="shared" ref="BA16:BC16" si="3">+AA16</f>
        <v>0</v>
      </c>
      <c r="BB16" s="299">
        <f t="shared" si="3"/>
        <v>0</v>
      </c>
      <c r="BC16" s="299">
        <f t="shared" si="3"/>
        <v>0</v>
      </c>
      <c r="BD16" s="299">
        <f>SUM(AR16:BC16)</f>
        <v>0</v>
      </c>
      <c r="BE16" s="299">
        <f>+BD16-AI16</f>
        <v>0</v>
      </c>
    </row>
    <row r="17" spans="2:57" ht="36" customHeight="1" x14ac:dyDescent="0.25">
      <c r="B17" s="444"/>
      <c r="C17" s="505"/>
      <c r="D17" s="50">
        <v>2</v>
      </c>
      <c r="E17" s="246" t="s">
        <v>105</v>
      </c>
      <c r="F17" s="222">
        <v>5231</v>
      </c>
      <c r="G17" s="126" t="s">
        <v>157</v>
      </c>
      <c r="H17" s="131">
        <v>0</v>
      </c>
      <c r="I17" s="14">
        <v>20000</v>
      </c>
      <c r="J17" s="14">
        <v>0</v>
      </c>
      <c r="K17" s="15">
        <v>20000</v>
      </c>
      <c r="L17" s="282">
        <f>H17+I17+J17+K17</f>
        <v>40000</v>
      </c>
      <c r="M17" s="14"/>
      <c r="N17" s="9">
        <f>L17-M17</f>
        <v>40000</v>
      </c>
      <c r="O17" s="9"/>
      <c r="P17" s="15"/>
      <c r="Q17" s="131">
        <v>0</v>
      </c>
      <c r="R17" s="14">
        <v>10000</v>
      </c>
      <c r="S17" s="14">
        <v>10000</v>
      </c>
      <c r="T17" s="15">
        <v>10000</v>
      </c>
      <c r="U17" s="69">
        <f>Q17+R17+S17+T17</f>
        <v>30000</v>
      </c>
      <c r="V17" s="8">
        <v>0</v>
      </c>
      <c r="W17" s="9">
        <f>U17-V17</f>
        <v>30000</v>
      </c>
      <c r="X17" s="9"/>
      <c r="Y17" s="15"/>
      <c r="Z17" s="131">
        <v>5000</v>
      </c>
      <c r="AA17" s="14">
        <v>5000</v>
      </c>
      <c r="AB17" s="14">
        <v>10000</v>
      </c>
      <c r="AC17" s="147">
        <v>5000</v>
      </c>
      <c r="AD17" s="137">
        <f>Z17+AA17+AB17+AC17</f>
        <v>25000</v>
      </c>
      <c r="AE17" s="285">
        <v>0</v>
      </c>
      <c r="AF17" s="285">
        <f>AD17-AE17</f>
        <v>25000</v>
      </c>
      <c r="AG17" s="9"/>
      <c r="AH17" s="15"/>
      <c r="AI17" s="17">
        <f t="shared" ref="AI17:AI29" si="4">L17+U17+AD17</f>
        <v>95000</v>
      </c>
      <c r="AJ17" s="18">
        <f t="shared" si="0"/>
        <v>0</v>
      </c>
      <c r="AK17" s="19">
        <f>AI17-AJ17</f>
        <v>95000</v>
      </c>
      <c r="AL17" s="195"/>
      <c r="AM17" s="104"/>
      <c r="AN17" s="105"/>
      <c r="AO17" s="106"/>
      <c r="AP17">
        <f t="shared" ref="AP17:AP29" si="5">+F17</f>
        <v>5231</v>
      </c>
      <c r="AQ17" t="str">
        <f t="shared" ref="AQ17:AQ29" si="6">+G17</f>
        <v>CAMARAS DE VIDEO</v>
      </c>
      <c r="AR17" s="299">
        <f t="shared" ref="AR17:AR29" si="7">+H17</f>
        <v>0</v>
      </c>
      <c r="AS17" s="299">
        <f t="shared" ref="AS17:AS29" si="8">+I17</f>
        <v>20000</v>
      </c>
      <c r="AT17" s="299">
        <f t="shared" ref="AT17:AT29" si="9">+J17</f>
        <v>0</v>
      </c>
      <c r="AU17" s="299">
        <f t="shared" ref="AU17:AU29" si="10">+K17</f>
        <v>20000</v>
      </c>
      <c r="AV17" s="299">
        <f t="shared" ref="AV17:AV29" si="11">+Q17</f>
        <v>0</v>
      </c>
      <c r="AW17" s="299">
        <f t="shared" ref="AW17:AW29" si="12">+R17</f>
        <v>10000</v>
      </c>
      <c r="AX17" s="299">
        <f t="shared" ref="AX17:AX29" si="13">+S17</f>
        <v>10000</v>
      </c>
      <c r="AY17" s="299">
        <f t="shared" ref="AY17:AY29" si="14">+T17</f>
        <v>10000</v>
      </c>
      <c r="AZ17" s="299">
        <f t="shared" ref="AZ17:AZ29" si="15">+Z17</f>
        <v>5000</v>
      </c>
      <c r="BA17" s="299">
        <f t="shared" ref="BA17:BA29" si="16">+AA17</f>
        <v>5000</v>
      </c>
      <c r="BB17" s="299">
        <f t="shared" ref="BB17:BB29" si="17">+AB17</f>
        <v>10000</v>
      </c>
      <c r="BC17" s="299">
        <f t="shared" ref="BC17:BC29" si="18">+AC17</f>
        <v>5000</v>
      </c>
      <c r="BD17" s="299">
        <f t="shared" ref="BD17:BD29" si="19">SUM(AR17:BC17)</f>
        <v>95000</v>
      </c>
      <c r="BE17" s="299">
        <f t="shared" ref="BE17:BE29" si="20">+BD17-AI17</f>
        <v>0</v>
      </c>
    </row>
    <row r="18" spans="2:57" ht="57.75" customHeight="1" x14ac:dyDescent="0.25">
      <c r="B18" s="444"/>
      <c r="C18" s="505"/>
      <c r="D18" s="241">
        <v>3</v>
      </c>
      <c r="E18" s="246" t="s">
        <v>106</v>
      </c>
      <c r="F18" s="222">
        <v>3331</v>
      </c>
      <c r="G18" s="126" t="s">
        <v>144</v>
      </c>
      <c r="H18" s="131">
        <v>0</v>
      </c>
      <c r="I18" s="14">
        <v>0</v>
      </c>
      <c r="J18" s="14">
        <v>2000</v>
      </c>
      <c r="K18" s="15">
        <v>0</v>
      </c>
      <c r="L18" s="16">
        <f t="shared" ref="L18" si="21">H18+I18+J18+K18</f>
        <v>2000</v>
      </c>
      <c r="M18" s="14"/>
      <c r="N18" s="9">
        <f t="shared" ref="N18" si="22">L18-M18</f>
        <v>2000</v>
      </c>
      <c r="O18" s="9"/>
      <c r="P18" s="15"/>
      <c r="Q18" s="131">
        <v>0</v>
      </c>
      <c r="R18" s="14">
        <v>0</v>
      </c>
      <c r="S18" s="14">
        <v>2500</v>
      </c>
      <c r="T18" s="15">
        <v>0</v>
      </c>
      <c r="U18" s="16">
        <f t="shared" ref="U18" si="23">Q18+R18+S18+T18</f>
        <v>2500</v>
      </c>
      <c r="V18" s="14">
        <v>0</v>
      </c>
      <c r="W18" s="9">
        <f t="shared" ref="W18" si="24">U18-V18</f>
        <v>2500</v>
      </c>
      <c r="X18" s="9"/>
      <c r="Y18" s="15"/>
      <c r="Z18" s="131">
        <v>0</v>
      </c>
      <c r="AA18" s="14">
        <v>0</v>
      </c>
      <c r="AB18" s="14">
        <v>0</v>
      </c>
      <c r="AC18" s="147">
        <v>0</v>
      </c>
      <c r="AD18" s="16">
        <f t="shared" ref="AD18" si="25">Z18+AA18+AB18+AC18</f>
        <v>0</v>
      </c>
      <c r="AE18" s="14">
        <v>0</v>
      </c>
      <c r="AF18" s="9">
        <f t="shared" ref="AF18" si="26">AD18-AE18</f>
        <v>0</v>
      </c>
      <c r="AG18" s="9"/>
      <c r="AH18" s="15"/>
      <c r="AI18" s="17">
        <f t="shared" ref="AI18" si="27">L18+U18+AD18</f>
        <v>4500</v>
      </c>
      <c r="AJ18" s="18">
        <f t="shared" ref="AJ18" si="28">M18+V18+AE18</f>
        <v>0</v>
      </c>
      <c r="AK18" s="19">
        <f>AI18-AJ18</f>
        <v>4500</v>
      </c>
      <c r="AL18" s="195"/>
      <c r="AM18" s="104"/>
      <c r="AN18" s="105"/>
      <c r="AO18" s="106"/>
      <c r="AP18">
        <f t="shared" si="5"/>
        <v>3331</v>
      </c>
      <c r="AQ18" t="str">
        <f t="shared" si="6"/>
        <v xml:space="preserve">SERVICIOS DE CONSULTORIA ADMINISTRATIVA, TECNICAS Y TECNOLOGIAS DE LA INFROMACION </v>
      </c>
      <c r="AR18" s="299">
        <f t="shared" si="7"/>
        <v>0</v>
      </c>
      <c r="AS18" s="299">
        <f t="shared" si="8"/>
        <v>0</v>
      </c>
      <c r="AT18" s="299">
        <f t="shared" si="9"/>
        <v>2000</v>
      </c>
      <c r="AU18" s="299">
        <f t="shared" si="10"/>
        <v>0</v>
      </c>
      <c r="AV18" s="299">
        <f t="shared" si="11"/>
        <v>0</v>
      </c>
      <c r="AW18" s="299">
        <f t="shared" si="12"/>
        <v>0</v>
      </c>
      <c r="AX18" s="299">
        <f t="shared" si="13"/>
        <v>2500</v>
      </c>
      <c r="AY18" s="299">
        <f t="shared" si="14"/>
        <v>0</v>
      </c>
      <c r="AZ18" s="299">
        <f t="shared" si="15"/>
        <v>0</v>
      </c>
      <c r="BA18" s="299">
        <f t="shared" si="16"/>
        <v>0</v>
      </c>
      <c r="BB18" s="299">
        <f t="shared" si="17"/>
        <v>0</v>
      </c>
      <c r="BC18" s="299">
        <f t="shared" si="18"/>
        <v>0</v>
      </c>
      <c r="BD18" s="299">
        <f t="shared" si="19"/>
        <v>4500</v>
      </c>
      <c r="BE18" s="299">
        <f t="shared" si="20"/>
        <v>0</v>
      </c>
    </row>
    <row r="19" spans="2:57" ht="79.5" customHeight="1" x14ac:dyDescent="0.25">
      <c r="B19" s="450"/>
      <c r="C19" s="506"/>
      <c r="D19" s="51">
        <v>4</v>
      </c>
      <c r="E19" s="247" t="s">
        <v>107</v>
      </c>
      <c r="F19" s="223">
        <v>2461</v>
      </c>
      <c r="G19" s="127" t="s">
        <v>159</v>
      </c>
      <c r="H19" s="132">
        <v>0</v>
      </c>
      <c r="I19" s="52">
        <v>0</v>
      </c>
      <c r="J19" s="52">
        <v>0</v>
      </c>
      <c r="K19" s="53">
        <v>0</v>
      </c>
      <c r="L19" s="66">
        <f t="shared" ref="L19:L29" si="29">H19+I19+J19+K19</f>
        <v>0</v>
      </c>
      <c r="M19" s="52"/>
      <c r="N19" s="54">
        <f t="shared" ref="N19:N29" si="30">L19-M19</f>
        <v>0</v>
      </c>
      <c r="O19" s="54"/>
      <c r="P19" s="53"/>
      <c r="Q19" s="132">
        <v>0</v>
      </c>
      <c r="R19" s="52">
        <v>4000</v>
      </c>
      <c r="S19" s="52">
        <v>4000</v>
      </c>
      <c r="T19" s="53">
        <v>0</v>
      </c>
      <c r="U19" s="66">
        <f t="shared" ref="U19:U29" si="31">Q19+R19+S19+T19</f>
        <v>8000</v>
      </c>
      <c r="V19" s="52">
        <v>0</v>
      </c>
      <c r="W19" s="54">
        <f t="shared" ref="W19:W29" si="32">U19-V19</f>
        <v>8000</v>
      </c>
      <c r="X19" s="54"/>
      <c r="Y19" s="53"/>
      <c r="Z19" s="132">
        <v>0</v>
      </c>
      <c r="AA19" s="52">
        <v>0</v>
      </c>
      <c r="AB19" s="52">
        <v>0</v>
      </c>
      <c r="AC19" s="148">
        <v>0</v>
      </c>
      <c r="AD19" s="66">
        <f t="shared" ref="AD19:AD29" si="33">Z19+AA19+AB19+AC19</f>
        <v>0</v>
      </c>
      <c r="AE19" s="52">
        <v>0</v>
      </c>
      <c r="AF19" s="54">
        <f t="shared" ref="AF19:AF29" si="34">AD19-AE19</f>
        <v>0</v>
      </c>
      <c r="AG19" s="54"/>
      <c r="AH19" s="53"/>
      <c r="AI19" s="55">
        <f t="shared" si="4"/>
        <v>8000</v>
      </c>
      <c r="AJ19" s="56">
        <f t="shared" si="0"/>
        <v>0</v>
      </c>
      <c r="AK19" s="57">
        <f>AI19-AJ19</f>
        <v>8000</v>
      </c>
      <c r="AL19" s="196"/>
      <c r="AM19" s="201"/>
      <c r="AN19" s="202"/>
      <c r="AO19" s="203"/>
      <c r="AP19">
        <f t="shared" si="5"/>
        <v>2461</v>
      </c>
      <c r="AQ19" t="str">
        <f t="shared" si="6"/>
        <v>MATERIALES ELECTRICO Y ELECTRONICO</v>
      </c>
      <c r="AR19" s="299">
        <f t="shared" si="7"/>
        <v>0</v>
      </c>
      <c r="AS19" s="299">
        <f t="shared" si="8"/>
        <v>0</v>
      </c>
      <c r="AT19" s="299">
        <f t="shared" si="9"/>
        <v>0</v>
      </c>
      <c r="AU19" s="299">
        <f t="shared" si="10"/>
        <v>0</v>
      </c>
      <c r="AV19" s="299">
        <f t="shared" si="11"/>
        <v>0</v>
      </c>
      <c r="AW19" s="299">
        <f t="shared" si="12"/>
        <v>4000</v>
      </c>
      <c r="AX19" s="299">
        <f t="shared" si="13"/>
        <v>4000</v>
      </c>
      <c r="AY19" s="299">
        <f t="shared" si="14"/>
        <v>0</v>
      </c>
      <c r="AZ19" s="299">
        <f t="shared" si="15"/>
        <v>0</v>
      </c>
      <c r="BA19" s="299">
        <f t="shared" si="16"/>
        <v>0</v>
      </c>
      <c r="BB19" s="299">
        <f t="shared" si="17"/>
        <v>0</v>
      </c>
      <c r="BC19" s="299">
        <f t="shared" si="18"/>
        <v>0</v>
      </c>
      <c r="BD19" s="299">
        <f t="shared" si="19"/>
        <v>8000</v>
      </c>
      <c r="BE19" s="299">
        <f t="shared" si="20"/>
        <v>0</v>
      </c>
    </row>
    <row r="20" spans="2:57" ht="50.25" customHeight="1" x14ac:dyDescent="0.25">
      <c r="B20" s="444">
        <v>2</v>
      </c>
      <c r="C20" s="443" t="s">
        <v>101</v>
      </c>
      <c r="D20" s="239">
        <v>1</v>
      </c>
      <c r="E20" s="249" t="s">
        <v>108</v>
      </c>
      <c r="F20" s="117" t="s">
        <v>42</v>
      </c>
      <c r="G20" s="174" t="s">
        <v>43</v>
      </c>
      <c r="H20" s="133">
        <v>0</v>
      </c>
      <c r="I20" s="8">
        <v>0</v>
      </c>
      <c r="J20" s="8">
        <v>0</v>
      </c>
      <c r="K20" s="9">
        <v>0</v>
      </c>
      <c r="L20" s="58">
        <f t="shared" si="29"/>
        <v>0</v>
      </c>
      <c r="M20" s="8">
        <v>0</v>
      </c>
      <c r="N20" s="9">
        <f t="shared" si="30"/>
        <v>0</v>
      </c>
      <c r="O20" s="9"/>
      <c r="P20" s="9"/>
      <c r="Q20" s="133">
        <v>0</v>
      </c>
      <c r="R20" s="8">
        <v>0</v>
      </c>
      <c r="S20" s="8">
        <v>0</v>
      </c>
      <c r="T20" s="9">
        <v>0</v>
      </c>
      <c r="U20" s="58">
        <f t="shared" si="31"/>
        <v>0</v>
      </c>
      <c r="V20" s="8">
        <v>0</v>
      </c>
      <c r="W20" s="9">
        <f t="shared" si="32"/>
        <v>0</v>
      </c>
      <c r="X20" s="9"/>
      <c r="Y20" s="9"/>
      <c r="Z20" s="133">
        <v>0</v>
      </c>
      <c r="AA20" s="8">
        <v>0</v>
      </c>
      <c r="AB20" s="8">
        <v>0</v>
      </c>
      <c r="AC20" s="149">
        <v>0</v>
      </c>
      <c r="AD20" s="58">
        <f t="shared" si="33"/>
        <v>0</v>
      </c>
      <c r="AE20" s="8">
        <v>0</v>
      </c>
      <c r="AF20" s="9">
        <f t="shared" si="34"/>
        <v>0</v>
      </c>
      <c r="AG20" s="9"/>
      <c r="AH20" s="9"/>
      <c r="AI20" s="59">
        <f t="shared" si="4"/>
        <v>0</v>
      </c>
      <c r="AJ20" s="60">
        <f t="shared" si="0"/>
        <v>0</v>
      </c>
      <c r="AK20" s="61">
        <f t="shared" ref="AK20:AK29" si="35">AI20-AJ20</f>
        <v>0</v>
      </c>
      <c r="AL20" s="193"/>
      <c r="AM20" s="199"/>
      <c r="AN20" s="200"/>
      <c r="AO20" s="107"/>
      <c r="AP20" t="str">
        <f t="shared" si="5"/>
        <v>NR</v>
      </c>
      <c r="AQ20" t="str">
        <f t="shared" si="6"/>
        <v>Ninguna</v>
      </c>
      <c r="AR20" s="299">
        <f t="shared" si="7"/>
        <v>0</v>
      </c>
      <c r="AS20" s="299">
        <f t="shared" si="8"/>
        <v>0</v>
      </c>
      <c r="AT20" s="299">
        <f t="shared" si="9"/>
        <v>0</v>
      </c>
      <c r="AU20" s="299">
        <f t="shared" si="10"/>
        <v>0</v>
      </c>
      <c r="AV20" s="299">
        <f t="shared" si="11"/>
        <v>0</v>
      </c>
      <c r="AW20" s="299">
        <f t="shared" si="12"/>
        <v>0</v>
      </c>
      <c r="AX20" s="299">
        <f t="shared" si="13"/>
        <v>0</v>
      </c>
      <c r="AY20" s="299">
        <f t="shared" si="14"/>
        <v>0</v>
      </c>
      <c r="AZ20" s="299">
        <f t="shared" si="15"/>
        <v>0</v>
      </c>
      <c r="BA20" s="299">
        <f t="shared" si="16"/>
        <v>0</v>
      </c>
      <c r="BB20" s="299">
        <f t="shared" si="17"/>
        <v>0</v>
      </c>
      <c r="BC20" s="299">
        <f t="shared" si="18"/>
        <v>0</v>
      </c>
      <c r="BD20" s="299">
        <f t="shared" si="19"/>
        <v>0</v>
      </c>
      <c r="BE20" s="299">
        <f t="shared" si="20"/>
        <v>0</v>
      </c>
    </row>
    <row r="21" spans="2:57" ht="39.75" customHeight="1" x14ac:dyDescent="0.25">
      <c r="B21" s="444"/>
      <c r="C21" s="443"/>
      <c r="D21" s="232">
        <v>2</v>
      </c>
      <c r="E21" s="248" t="s">
        <v>109</v>
      </c>
      <c r="F21" s="251">
        <v>5151</v>
      </c>
      <c r="G21" s="173" t="s">
        <v>145</v>
      </c>
      <c r="H21" s="131">
        <v>0</v>
      </c>
      <c r="I21" s="14">
        <v>10000</v>
      </c>
      <c r="J21" s="14">
        <v>10000</v>
      </c>
      <c r="K21" s="15">
        <v>5000</v>
      </c>
      <c r="L21" s="58">
        <f t="shared" ref="L21" si="36">H21+I21+J21+K21</f>
        <v>25000</v>
      </c>
      <c r="M21" s="8">
        <v>0</v>
      </c>
      <c r="N21" s="9">
        <f t="shared" ref="N21" si="37">L21-M21</f>
        <v>25000</v>
      </c>
      <c r="O21" s="9"/>
      <c r="P21" s="15"/>
      <c r="Q21" s="131">
        <v>0</v>
      </c>
      <c r="R21" s="14">
        <v>0</v>
      </c>
      <c r="S21" s="14">
        <v>0</v>
      </c>
      <c r="T21" s="15">
        <v>0</v>
      </c>
      <c r="U21" s="16">
        <f t="shared" si="31"/>
        <v>0</v>
      </c>
      <c r="V21" s="14">
        <v>0</v>
      </c>
      <c r="W21" s="9">
        <f t="shared" si="32"/>
        <v>0</v>
      </c>
      <c r="X21" s="9"/>
      <c r="Y21" s="15"/>
      <c r="Z21" s="131">
        <v>0</v>
      </c>
      <c r="AA21" s="14">
        <v>0</v>
      </c>
      <c r="AB21" s="14">
        <v>0</v>
      </c>
      <c r="AC21" s="147">
        <v>0</v>
      </c>
      <c r="AD21" s="16">
        <f t="shared" si="33"/>
        <v>0</v>
      </c>
      <c r="AE21" s="14">
        <v>0</v>
      </c>
      <c r="AF21" s="9">
        <f t="shared" si="34"/>
        <v>0</v>
      </c>
      <c r="AG21" s="9"/>
      <c r="AH21" s="15"/>
      <c r="AI21" s="17">
        <f t="shared" si="4"/>
        <v>25000</v>
      </c>
      <c r="AJ21" s="18">
        <f t="shared" si="0"/>
        <v>0</v>
      </c>
      <c r="AK21" s="19">
        <f t="shared" si="35"/>
        <v>25000</v>
      </c>
      <c r="AL21" s="97"/>
      <c r="AM21" s="104"/>
      <c r="AN21" s="105"/>
      <c r="AO21" s="106"/>
      <c r="AP21">
        <f t="shared" si="5"/>
        <v>5151</v>
      </c>
      <c r="AQ21" t="str">
        <f t="shared" si="6"/>
        <v xml:space="preserve">EQUIPO DE COMPUTO DE TECNOLOGIAS DE LA INFORMACION </v>
      </c>
      <c r="AR21" s="299">
        <f t="shared" si="7"/>
        <v>0</v>
      </c>
      <c r="AS21" s="299">
        <f t="shared" si="8"/>
        <v>10000</v>
      </c>
      <c r="AT21" s="299">
        <f t="shared" si="9"/>
        <v>10000</v>
      </c>
      <c r="AU21" s="299">
        <f t="shared" si="10"/>
        <v>5000</v>
      </c>
      <c r="AV21" s="299">
        <f t="shared" si="11"/>
        <v>0</v>
      </c>
      <c r="AW21" s="299">
        <f t="shared" si="12"/>
        <v>0</v>
      </c>
      <c r="AX21" s="299">
        <f t="shared" si="13"/>
        <v>0</v>
      </c>
      <c r="AY21" s="299">
        <f t="shared" si="14"/>
        <v>0</v>
      </c>
      <c r="AZ21" s="299">
        <f t="shared" si="15"/>
        <v>0</v>
      </c>
      <c r="BA21" s="299">
        <f t="shared" si="16"/>
        <v>0</v>
      </c>
      <c r="BB21" s="299">
        <f t="shared" si="17"/>
        <v>0</v>
      </c>
      <c r="BC21" s="299">
        <f t="shared" si="18"/>
        <v>0</v>
      </c>
      <c r="BD21" s="299">
        <f t="shared" si="19"/>
        <v>25000</v>
      </c>
      <c r="BE21" s="299">
        <f t="shared" si="20"/>
        <v>0</v>
      </c>
    </row>
    <row r="22" spans="2:57" ht="50.25" customHeight="1" x14ac:dyDescent="0.25">
      <c r="B22" s="444"/>
      <c r="C22" s="443"/>
      <c r="D22" s="232">
        <v>3</v>
      </c>
      <c r="E22" s="248" t="s">
        <v>110</v>
      </c>
      <c r="F22" s="252">
        <v>5151</v>
      </c>
      <c r="G22" s="174" t="s">
        <v>146</v>
      </c>
      <c r="H22" s="131">
        <v>0</v>
      </c>
      <c r="I22" s="14">
        <v>5000</v>
      </c>
      <c r="J22" s="14">
        <v>10000</v>
      </c>
      <c r="K22" s="15">
        <v>0</v>
      </c>
      <c r="L22" s="58">
        <f t="shared" ref="L22" si="38">H22+I22+J22+K22</f>
        <v>15000</v>
      </c>
      <c r="M22" s="8">
        <v>0</v>
      </c>
      <c r="N22" s="9">
        <f t="shared" ref="N22" si="39">L22-M22</f>
        <v>15000</v>
      </c>
      <c r="O22" s="9"/>
      <c r="P22" s="15"/>
      <c r="Q22" s="131">
        <v>15000</v>
      </c>
      <c r="R22" s="14">
        <v>0</v>
      </c>
      <c r="S22" s="14">
        <v>0</v>
      </c>
      <c r="T22" s="15">
        <v>0</v>
      </c>
      <c r="U22" s="16">
        <f t="shared" ref="U22" si="40">Q22+R22+S22+T22</f>
        <v>15000</v>
      </c>
      <c r="V22" s="14">
        <v>0</v>
      </c>
      <c r="W22" s="9">
        <f t="shared" ref="W22" si="41">U22-V22</f>
        <v>15000</v>
      </c>
      <c r="X22" s="9"/>
      <c r="Y22" s="15"/>
      <c r="Z22" s="131">
        <v>0</v>
      </c>
      <c r="AA22" s="14">
        <v>0</v>
      </c>
      <c r="AB22" s="14">
        <v>0</v>
      </c>
      <c r="AC22" s="147">
        <v>0</v>
      </c>
      <c r="AD22" s="16">
        <f t="shared" si="33"/>
        <v>0</v>
      </c>
      <c r="AE22" s="14">
        <v>0</v>
      </c>
      <c r="AF22" s="9">
        <f t="shared" si="34"/>
        <v>0</v>
      </c>
      <c r="AG22" s="9"/>
      <c r="AH22" s="15"/>
      <c r="AI22" s="17">
        <f t="shared" si="4"/>
        <v>30000</v>
      </c>
      <c r="AJ22" s="18">
        <f t="shared" si="0"/>
        <v>0</v>
      </c>
      <c r="AK22" s="19">
        <f t="shared" si="35"/>
        <v>30000</v>
      </c>
      <c r="AL22" s="97"/>
      <c r="AM22" s="104"/>
      <c r="AN22" s="105"/>
      <c r="AO22" s="107"/>
      <c r="AP22">
        <f t="shared" si="5"/>
        <v>5151</v>
      </c>
      <c r="AQ22" t="str">
        <f t="shared" si="6"/>
        <v>EQUIPO DE COMPUTO DE TECNOLOGIAS DE LA INFORMACION</v>
      </c>
      <c r="AR22" s="299">
        <f t="shared" si="7"/>
        <v>0</v>
      </c>
      <c r="AS22" s="299">
        <f t="shared" si="8"/>
        <v>5000</v>
      </c>
      <c r="AT22" s="299">
        <f t="shared" si="9"/>
        <v>10000</v>
      </c>
      <c r="AU22" s="299">
        <f t="shared" si="10"/>
        <v>0</v>
      </c>
      <c r="AV22" s="299">
        <f t="shared" si="11"/>
        <v>15000</v>
      </c>
      <c r="AW22" s="299">
        <f t="shared" si="12"/>
        <v>0</v>
      </c>
      <c r="AX22" s="299">
        <f t="shared" si="13"/>
        <v>0</v>
      </c>
      <c r="AY22" s="299">
        <f t="shared" si="14"/>
        <v>0</v>
      </c>
      <c r="AZ22" s="299">
        <f t="shared" si="15"/>
        <v>0</v>
      </c>
      <c r="BA22" s="299">
        <f t="shared" si="16"/>
        <v>0</v>
      </c>
      <c r="BB22" s="299">
        <f t="shared" si="17"/>
        <v>0</v>
      </c>
      <c r="BC22" s="299">
        <f t="shared" si="18"/>
        <v>0</v>
      </c>
      <c r="BD22" s="299">
        <f t="shared" si="19"/>
        <v>30000</v>
      </c>
      <c r="BE22" s="299">
        <f t="shared" si="20"/>
        <v>0</v>
      </c>
    </row>
    <row r="23" spans="2:57" ht="50.25" customHeight="1" x14ac:dyDescent="0.25">
      <c r="B23" s="444"/>
      <c r="C23" s="443"/>
      <c r="D23" s="233">
        <v>4</v>
      </c>
      <c r="E23" s="250" t="s">
        <v>111</v>
      </c>
      <c r="F23" s="253">
        <v>5151</v>
      </c>
      <c r="G23" s="254" t="s">
        <v>146</v>
      </c>
      <c r="H23" s="134">
        <v>0</v>
      </c>
      <c r="I23" s="67">
        <v>4000</v>
      </c>
      <c r="J23" s="67">
        <v>0</v>
      </c>
      <c r="K23" s="68">
        <v>4000</v>
      </c>
      <c r="L23" s="66">
        <f t="shared" si="29"/>
        <v>8000</v>
      </c>
      <c r="M23" s="52">
        <v>0</v>
      </c>
      <c r="N23" s="54">
        <f t="shared" si="30"/>
        <v>8000</v>
      </c>
      <c r="O23" s="136"/>
      <c r="P23" s="68"/>
      <c r="Q23" s="134">
        <v>0</v>
      </c>
      <c r="R23" s="67">
        <v>0</v>
      </c>
      <c r="S23" s="67">
        <v>4000</v>
      </c>
      <c r="T23" s="68">
        <v>0</v>
      </c>
      <c r="U23" s="137">
        <f t="shared" si="31"/>
        <v>4000</v>
      </c>
      <c r="V23" s="67">
        <v>0</v>
      </c>
      <c r="W23" s="70">
        <f t="shared" si="32"/>
        <v>4000</v>
      </c>
      <c r="X23" s="70"/>
      <c r="Y23" s="68"/>
      <c r="Z23" s="134">
        <v>0</v>
      </c>
      <c r="AA23" s="67">
        <v>0</v>
      </c>
      <c r="AB23" s="67">
        <v>0</v>
      </c>
      <c r="AC23" s="150">
        <v>0</v>
      </c>
      <c r="AD23" s="137">
        <f t="shared" si="33"/>
        <v>0</v>
      </c>
      <c r="AE23" s="67">
        <v>0</v>
      </c>
      <c r="AF23" s="70">
        <f t="shared" si="34"/>
        <v>0</v>
      </c>
      <c r="AG23" s="70"/>
      <c r="AH23" s="68"/>
      <c r="AI23" s="71">
        <f t="shared" si="4"/>
        <v>12000</v>
      </c>
      <c r="AJ23" s="72">
        <f t="shared" si="0"/>
        <v>0</v>
      </c>
      <c r="AK23" s="73">
        <f t="shared" si="35"/>
        <v>12000</v>
      </c>
      <c r="AL23" s="109"/>
      <c r="AM23" s="110"/>
      <c r="AN23" s="111"/>
      <c r="AO23" s="115"/>
      <c r="AP23">
        <f t="shared" si="5"/>
        <v>5151</v>
      </c>
      <c r="AQ23" t="str">
        <f t="shared" si="6"/>
        <v>EQUIPO DE COMPUTO DE TECNOLOGIAS DE LA INFORMACION</v>
      </c>
      <c r="AR23" s="299">
        <f t="shared" si="7"/>
        <v>0</v>
      </c>
      <c r="AS23" s="299">
        <f t="shared" si="8"/>
        <v>4000</v>
      </c>
      <c r="AT23" s="299">
        <f t="shared" si="9"/>
        <v>0</v>
      </c>
      <c r="AU23" s="299">
        <f t="shared" si="10"/>
        <v>4000</v>
      </c>
      <c r="AV23" s="299">
        <f t="shared" si="11"/>
        <v>0</v>
      </c>
      <c r="AW23" s="299">
        <f t="shared" si="12"/>
        <v>0</v>
      </c>
      <c r="AX23" s="299">
        <f t="shared" si="13"/>
        <v>4000</v>
      </c>
      <c r="AY23" s="299">
        <f t="shared" si="14"/>
        <v>0</v>
      </c>
      <c r="AZ23" s="299">
        <f t="shared" si="15"/>
        <v>0</v>
      </c>
      <c r="BA23" s="299">
        <f t="shared" si="16"/>
        <v>0</v>
      </c>
      <c r="BB23" s="299">
        <f t="shared" si="17"/>
        <v>0</v>
      </c>
      <c r="BC23" s="299">
        <f t="shared" si="18"/>
        <v>0</v>
      </c>
      <c r="BD23" s="299">
        <f t="shared" si="19"/>
        <v>12000</v>
      </c>
      <c r="BE23" s="299">
        <f t="shared" si="20"/>
        <v>0</v>
      </c>
    </row>
    <row r="24" spans="2:57" ht="50.25" customHeight="1" x14ac:dyDescent="0.25">
      <c r="B24" s="449">
        <v>3</v>
      </c>
      <c r="C24" s="445" t="s">
        <v>102</v>
      </c>
      <c r="D24" s="239">
        <v>1</v>
      </c>
      <c r="E24" s="249" t="s">
        <v>112</v>
      </c>
      <c r="F24" s="117">
        <v>5151</v>
      </c>
      <c r="G24" s="129" t="s">
        <v>146</v>
      </c>
      <c r="H24" s="135">
        <v>0</v>
      </c>
      <c r="I24" s="118">
        <v>10000</v>
      </c>
      <c r="J24" s="118">
        <v>0</v>
      </c>
      <c r="K24" s="119">
        <v>5000</v>
      </c>
      <c r="L24" s="69">
        <f t="shared" ref="L24:L25" si="42">H24+I24+J24+K24</f>
        <v>15000</v>
      </c>
      <c r="M24" s="121"/>
      <c r="N24" s="70">
        <f t="shared" ref="N24:N25" si="43">L24-M24</f>
        <v>15000</v>
      </c>
      <c r="O24" s="70"/>
      <c r="P24" s="124"/>
      <c r="Q24" s="83">
        <v>0</v>
      </c>
      <c r="R24" s="74">
        <v>3000</v>
      </c>
      <c r="S24" s="74">
        <v>0</v>
      </c>
      <c r="T24" s="84">
        <v>4000</v>
      </c>
      <c r="U24" s="87">
        <f t="shared" si="31"/>
        <v>7000</v>
      </c>
      <c r="V24" s="74">
        <v>0</v>
      </c>
      <c r="W24" s="70">
        <f t="shared" si="32"/>
        <v>7000</v>
      </c>
      <c r="X24" s="84"/>
      <c r="Y24" s="84"/>
      <c r="Z24" s="153">
        <v>0</v>
      </c>
      <c r="AA24" s="123">
        <v>4000</v>
      </c>
      <c r="AB24" s="123">
        <v>0</v>
      </c>
      <c r="AC24" s="154">
        <v>0</v>
      </c>
      <c r="AD24" s="161">
        <f t="shared" si="33"/>
        <v>4000</v>
      </c>
      <c r="AE24" s="162">
        <v>0</v>
      </c>
      <c r="AF24" s="163">
        <f t="shared" si="34"/>
        <v>4000</v>
      </c>
      <c r="AG24" s="84"/>
      <c r="AH24" s="75"/>
      <c r="AI24" s="116">
        <f t="shared" si="4"/>
        <v>26000</v>
      </c>
      <c r="AJ24" s="167">
        <f t="shared" si="0"/>
        <v>0</v>
      </c>
      <c r="AK24" s="168">
        <f t="shared" si="35"/>
        <v>26000</v>
      </c>
      <c r="AL24" s="175"/>
      <c r="AM24" s="83"/>
      <c r="AN24" s="74"/>
      <c r="AO24" s="113"/>
      <c r="AP24">
        <f t="shared" si="5"/>
        <v>5151</v>
      </c>
      <c r="AQ24" t="str">
        <f t="shared" si="6"/>
        <v>EQUIPO DE COMPUTO DE TECNOLOGIAS DE LA INFORMACION</v>
      </c>
      <c r="AR24" s="299">
        <f t="shared" si="7"/>
        <v>0</v>
      </c>
      <c r="AS24" s="299">
        <f t="shared" si="8"/>
        <v>10000</v>
      </c>
      <c r="AT24" s="299">
        <f t="shared" si="9"/>
        <v>0</v>
      </c>
      <c r="AU24" s="299">
        <f t="shared" si="10"/>
        <v>5000</v>
      </c>
      <c r="AV24" s="299">
        <f t="shared" si="11"/>
        <v>0</v>
      </c>
      <c r="AW24" s="299">
        <f t="shared" si="12"/>
        <v>3000</v>
      </c>
      <c r="AX24" s="299">
        <f t="shared" si="13"/>
        <v>0</v>
      </c>
      <c r="AY24" s="299">
        <f t="shared" si="14"/>
        <v>4000</v>
      </c>
      <c r="AZ24" s="299">
        <f t="shared" si="15"/>
        <v>0</v>
      </c>
      <c r="BA24" s="299">
        <f t="shared" si="16"/>
        <v>4000</v>
      </c>
      <c r="BB24" s="299">
        <f t="shared" si="17"/>
        <v>0</v>
      </c>
      <c r="BC24" s="299">
        <f t="shared" si="18"/>
        <v>0</v>
      </c>
      <c r="BD24" s="299">
        <f t="shared" si="19"/>
        <v>26000</v>
      </c>
      <c r="BE24" s="299">
        <f t="shared" si="20"/>
        <v>0</v>
      </c>
    </row>
    <row r="25" spans="2:57" ht="50.25" customHeight="1" x14ac:dyDescent="0.25">
      <c r="B25" s="444"/>
      <c r="C25" s="446"/>
      <c r="D25" s="232">
        <v>2</v>
      </c>
      <c r="E25" s="248" t="s">
        <v>113</v>
      </c>
      <c r="F25" s="252" t="s">
        <v>42</v>
      </c>
      <c r="G25" s="128" t="s">
        <v>43</v>
      </c>
      <c r="H25" s="131">
        <v>0</v>
      </c>
      <c r="I25" s="14">
        <v>0</v>
      </c>
      <c r="J25" s="14">
        <v>0</v>
      </c>
      <c r="K25" s="15">
        <v>0</v>
      </c>
      <c r="L25" s="137">
        <f t="shared" si="42"/>
        <v>0</v>
      </c>
      <c r="M25" s="67"/>
      <c r="N25" s="287">
        <f t="shared" si="43"/>
        <v>0</v>
      </c>
      <c r="O25" s="67"/>
      <c r="P25" s="68"/>
      <c r="Q25" s="17">
        <v>0</v>
      </c>
      <c r="R25" s="76">
        <v>0</v>
      </c>
      <c r="S25" s="76">
        <v>0</v>
      </c>
      <c r="T25" s="85">
        <v>0</v>
      </c>
      <c r="U25" s="88">
        <f t="shared" si="31"/>
        <v>0</v>
      </c>
      <c r="V25" s="76">
        <v>0</v>
      </c>
      <c r="W25" s="70">
        <f t="shared" si="32"/>
        <v>0</v>
      </c>
      <c r="X25" s="85"/>
      <c r="Y25" s="85"/>
      <c r="Z25" s="134">
        <v>0</v>
      </c>
      <c r="AA25" s="67">
        <v>0</v>
      </c>
      <c r="AB25" s="67">
        <v>0</v>
      </c>
      <c r="AC25" s="150">
        <v>0</v>
      </c>
      <c r="AD25" s="16">
        <f t="shared" si="33"/>
        <v>0</v>
      </c>
      <c r="AE25" s="155">
        <v>0</v>
      </c>
      <c r="AF25" s="156">
        <f t="shared" si="34"/>
        <v>0</v>
      </c>
      <c r="AG25" s="85"/>
      <c r="AH25" s="77"/>
      <c r="AI25" s="71">
        <f t="shared" si="4"/>
        <v>0</v>
      </c>
      <c r="AJ25" s="72">
        <f t="shared" si="0"/>
        <v>0</v>
      </c>
      <c r="AK25" s="73">
        <f t="shared" si="35"/>
        <v>0</v>
      </c>
      <c r="AL25" s="98"/>
      <c r="AM25" s="17"/>
      <c r="AN25" s="76"/>
      <c r="AO25" s="107"/>
      <c r="AP25" t="str">
        <f t="shared" si="5"/>
        <v>NR</v>
      </c>
      <c r="AQ25" t="str">
        <f t="shared" si="6"/>
        <v>Ninguna</v>
      </c>
      <c r="AR25" s="299">
        <f t="shared" si="7"/>
        <v>0</v>
      </c>
      <c r="AS25" s="299">
        <f t="shared" si="8"/>
        <v>0</v>
      </c>
      <c r="AT25" s="299">
        <f t="shared" si="9"/>
        <v>0</v>
      </c>
      <c r="AU25" s="299">
        <f t="shared" si="10"/>
        <v>0</v>
      </c>
      <c r="AV25" s="299">
        <f t="shared" si="11"/>
        <v>0</v>
      </c>
      <c r="AW25" s="299">
        <f t="shared" si="12"/>
        <v>0</v>
      </c>
      <c r="AX25" s="299">
        <f t="shared" si="13"/>
        <v>0</v>
      </c>
      <c r="AY25" s="299">
        <f t="shared" si="14"/>
        <v>0</v>
      </c>
      <c r="AZ25" s="299">
        <f t="shared" si="15"/>
        <v>0</v>
      </c>
      <c r="BA25" s="299">
        <f t="shared" si="16"/>
        <v>0</v>
      </c>
      <c r="BB25" s="299">
        <f t="shared" si="17"/>
        <v>0</v>
      </c>
      <c r="BC25" s="299">
        <f t="shared" si="18"/>
        <v>0</v>
      </c>
      <c r="BD25" s="299">
        <f t="shared" si="19"/>
        <v>0</v>
      </c>
      <c r="BE25" s="299">
        <f t="shared" si="20"/>
        <v>0</v>
      </c>
    </row>
    <row r="26" spans="2:57" ht="43.5" customHeight="1" x14ac:dyDescent="0.25">
      <c r="B26" s="450"/>
      <c r="C26" s="448"/>
      <c r="D26" s="233">
        <v>3</v>
      </c>
      <c r="E26" s="250" t="s">
        <v>114</v>
      </c>
      <c r="F26" s="255">
        <v>5151</v>
      </c>
      <c r="G26" s="176" t="s">
        <v>146</v>
      </c>
      <c r="H26" s="132">
        <v>0</v>
      </c>
      <c r="I26" s="52">
        <v>20000</v>
      </c>
      <c r="J26" s="52">
        <v>20000</v>
      </c>
      <c r="K26" s="53">
        <v>20000</v>
      </c>
      <c r="L26" s="66">
        <f t="shared" ref="L26" si="44">H26+I26+J26+K26</f>
        <v>60000</v>
      </c>
      <c r="M26" s="52"/>
      <c r="N26" s="54">
        <f t="shared" ref="N26" si="45">L26-M26</f>
        <v>60000</v>
      </c>
      <c r="O26" s="52"/>
      <c r="P26" s="53"/>
      <c r="Q26" s="55">
        <v>0</v>
      </c>
      <c r="R26" s="78">
        <v>10000</v>
      </c>
      <c r="S26" s="78">
        <v>10000</v>
      </c>
      <c r="T26" s="86">
        <v>10000</v>
      </c>
      <c r="U26" s="89">
        <f t="shared" ref="U26" si="46">Q26+R26+S26+T26</f>
        <v>30000</v>
      </c>
      <c r="V26" s="78">
        <v>0</v>
      </c>
      <c r="W26" s="78">
        <f t="shared" ref="W26" si="47">U26-V26</f>
        <v>30000</v>
      </c>
      <c r="X26" s="86"/>
      <c r="Y26" s="86"/>
      <c r="Z26" s="132">
        <v>0</v>
      </c>
      <c r="AA26" s="52">
        <v>30000</v>
      </c>
      <c r="AB26" s="52">
        <v>0</v>
      </c>
      <c r="AC26" s="148">
        <v>0</v>
      </c>
      <c r="AD26" s="66">
        <f t="shared" ref="AD26" si="48">Z26+AA26+AB26+AC26</f>
        <v>30000</v>
      </c>
      <c r="AE26" s="140">
        <v>0</v>
      </c>
      <c r="AF26" s="164">
        <f t="shared" ref="AF26" si="49">AD26-AE26</f>
        <v>30000</v>
      </c>
      <c r="AG26" s="86"/>
      <c r="AH26" s="79"/>
      <c r="AI26" s="55">
        <f t="shared" si="4"/>
        <v>120000</v>
      </c>
      <c r="AJ26" s="56">
        <f t="shared" si="0"/>
        <v>0</v>
      </c>
      <c r="AK26" s="57">
        <f t="shared" si="35"/>
        <v>120000</v>
      </c>
      <c r="AL26" s="99"/>
      <c r="AM26" s="55"/>
      <c r="AN26" s="78"/>
      <c r="AO26" s="108"/>
      <c r="AP26">
        <f t="shared" si="5"/>
        <v>5151</v>
      </c>
      <c r="AQ26" t="str">
        <f t="shared" si="6"/>
        <v>EQUIPO DE COMPUTO DE TECNOLOGIAS DE LA INFORMACION</v>
      </c>
      <c r="AR26" s="299">
        <f t="shared" si="7"/>
        <v>0</v>
      </c>
      <c r="AS26" s="299">
        <f t="shared" si="8"/>
        <v>20000</v>
      </c>
      <c r="AT26" s="299">
        <f t="shared" si="9"/>
        <v>20000</v>
      </c>
      <c r="AU26" s="299">
        <f t="shared" si="10"/>
        <v>20000</v>
      </c>
      <c r="AV26" s="299">
        <f t="shared" si="11"/>
        <v>0</v>
      </c>
      <c r="AW26" s="299">
        <f t="shared" si="12"/>
        <v>10000</v>
      </c>
      <c r="AX26" s="299">
        <f t="shared" si="13"/>
        <v>10000</v>
      </c>
      <c r="AY26" s="299">
        <f t="shared" si="14"/>
        <v>10000</v>
      </c>
      <c r="AZ26" s="299">
        <f t="shared" si="15"/>
        <v>0</v>
      </c>
      <c r="BA26" s="299">
        <f t="shared" si="16"/>
        <v>30000</v>
      </c>
      <c r="BB26" s="299">
        <f t="shared" si="17"/>
        <v>0</v>
      </c>
      <c r="BC26" s="299">
        <f t="shared" si="18"/>
        <v>0</v>
      </c>
      <c r="BD26" s="299">
        <f t="shared" si="19"/>
        <v>120000</v>
      </c>
      <c r="BE26" s="299">
        <f t="shared" si="20"/>
        <v>0</v>
      </c>
    </row>
    <row r="27" spans="2:57" ht="50.25" customHeight="1" x14ac:dyDescent="0.25">
      <c r="B27" s="496">
        <v>4</v>
      </c>
      <c r="C27" s="498" t="s">
        <v>103</v>
      </c>
      <c r="D27" s="500">
        <v>1</v>
      </c>
      <c r="E27" s="502" t="s">
        <v>115</v>
      </c>
      <c r="F27" s="252">
        <v>2111</v>
      </c>
      <c r="G27" s="174" t="s">
        <v>147</v>
      </c>
      <c r="H27" s="133">
        <v>0</v>
      </c>
      <c r="I27" s="8">
        <v>500</v>
      </c>
      <c r="J27" s="8">
        <v>500</v>
      </c>
      <c r="K27" s="9">
        <v>500</v>
      </c>
      <c r="L27" s="69">
        <f t="shared" si="29"/>
        <v>1500</v>
      </c>
      <c r="M27" s="121">
        <v>0</v>
      </c>
      <c r="N27" s="70">
        <f t="shared" si="30"/>
        <v>1500</v>
      </c>
      <c r="O27" s="121"/>
      <c r="P27" s="70"/>
      <c r="Q27" s="59">
        <v>1500</v>
      </c>
      <c r="R27" s="112">
        <v>500</v>
      </c>
      <c r="S27" s="112">
        <v>500</v>
      </c>
      <c r="T27" s="138">
        <v>500</v>
      </c>
      <c r="U27" s="139">
        <f t="shared" si="31"/>
        <v>3000</v>
      </c>
      <c r="V27" s="112">
        <v>0</v>
      </c>
      <c r="W27" s="112">
        <f t="shared" si="32"/>
        <v>3000</v>
      </c>
      <c r="X27" s="84"/>
      <c r="Y27" s="84"/>
      <c r="Z27" s="297">
        <v>1000</v>
      </c>
      <c r="AA27" s="162">
        <v>500</v>
      </c>
      <c r="AB27" s="162">
        <v>0</v>
      </c>
      <c r="AC27" s="298">
        <v>0</v>
      </c>
      <c r="AD27" s="161">
        <f t="shared" si="33"/>
        <v>1500</v>
      </c>
      <c r="AE27" s="162">
        <v>0</v>
      </c>
      <c r="AF27" s="163">
        <f t="shared" si="34"/>
        <v>1500</v>
      </c>
      <c r="AG27" s="74"/>
      <c r="AH27" s="75"/>
      <c r="AI27" s="83">
        <f t="shared" si="4"/>
        <v>6000</v>
      </c>
      <c r="AJ27" s="260">
        <f t="shared" si="0"/>
        <v>0</v>
      </c>
      <c r="AK27" s="293">
        <f t="shared" si="35"/>
        <v>6000</v>
      </c>
      <c r="AL27" s="175"/>
      <c r="AM27" s="83"/>
      <c r="AN27" s="74"/>
      <c r="AO27" s="182"/>
      <c r="AP27">
        <f t="shared" si="5"/>
        <v>2111</v>
      </c>
      <c r="AQ27" t="str">
        <f t="shared" si="6"/>
        <v>MATERIALES, UTILES Y EQUIPOS MENORES DE OFICINA</v>
      </c>
      <c r="AR27" s="299">
        <f t="shared" si="7"/>
        <v>0</v>
      </c>
      <c r="AS27" s="299">
        <f t="shared" si="8"/>
        <v>500</v>
      </c>
      <c r="AT27" s="299">
        <f t="shared" si="9"/>
        <v>500</v>
      </c>
      <c r="AU27" s="299">
        <f t="shared" si="10"/>
        <v>500</v>
      </c>
      <c r="AV27" s="299">
        <f t="shared" si="11"/>
        <v>1500</v>
      </c>
      <c r="AW27" s="299">
        <f t="shared" si="12"/>
        <v>500</v>
      </c>
      <c r="AX27" s="299">
        <f t="shared" si="13"/>
        <v>500</v>
      </c>
      <c r="AY27" s="299">
        <f t="shared" si="14"/>
        <v>500</v>
      </c>
      <c r="AZ27" s="299">
        <f t="shared" si="15"/>
        <v>1000</v>
      </c>
      <c r="BA27" s="299">
        <f t="shared" si="16"/>
        <v>500</v>
      </c>
      <c r="BB27" s="299">
        <f t="shared" si="17"/>
        <v>0</v>
      </c>
      <c r="BC27" s="299">
        <f t="shared" si="18"/>
        <v>0</v>
      </c>
      <c r="BD27" s="299">
        <f t="shared" si="19"/>
        <v>6000</v>
      </c>
      <c r="BE27" s="299">
        <f t="shared" si="20"/>
        <v>0</v>
      </c>
    </row>
    <row r="28" spans="2:57" ht="50.25" customHeight="1" x14ac:dyDescent="0.25">
      <c r="B28" s="496"/>
      <c r="C28" s="498"/>
      <c r="D28" s="501"/>
      <c r="E28" s="503"/>
      <c r="F28" s="294">
        <v>2141</v>
      </c>
      <c r="G28" s="295" t="s">
        <v>160</v>
      </c>
      <c r="H28" s="133">
        <v>0</v>
      </c>
      <c r="I28" s="8">
        <v>0</v>
      </c>
      <c r="J28" s="8">
        <v>6000</v>
      </c>
      <c r="K28" s="9">
        <v>0</v>
      </c>
      <c r="L28" s="69">
        <f t="shared" ref="L28" si="50">H28+I28+J28+K28</f>
        <v>6000</v>
      </c>
      <c r="M28" s="121">
        <v>0</v>
      </c>
      <c r="N28" s="70">
        <f t="shared" ref="N28" si="51">L28-M28</f>
        <v>6000</v>
      </c>
      <c r="O28" s="121"/>
      <c r="P28" s="70"/>
      <c r="Q28" s="64">
        <v>0</v>
      </c>
      <c r="R28" s="171">
        <v>6000</v>
      </c>
      <c r="S28" s="171">
        <v>0</v>
      </c>
      <c r="T28" s="65">
        <v>0</v>
      </c>
      <c r="U28" s="296">
        <f t="shared" si="31"/>
        <v>6000</v>
      </c>
      <c r="V28" s="112">
        <v>0</v>
      </c>
      <c r="W28" s="112">
        <f t="shared" ref="W28" si="52">U28-V28</f>
        <v>6000</v>
      </c>
      <c r="X28" s="65"/>
      <c r="Y28" s="65"/>
      <c r="Z28" s="151">
        <v>0</v>
      </c>
      <c r="AA28" s="121">
        <v>6000</v>
      </c>
      <c r="AB28" s="121">
        <v>0</v>
      </c>
      <c r="AC28" s="152">
        <v>0</v>
      </c>
      <c r="AD28" s="69">
        <f t="shared" si="33"/>
        <v>6000</v>
      </c>
      <c r="AE28" s="159">
        <v>0</v>
      </c>
      <c r="AF28" s="160">
        <f t="shared" ref="AF28" si="53">AD28-AE28</f>
        <v>6000</v>
      </c>
      <c r="AG28" s="65"/>
      <c r="AH28" s="82"/>
      <c r="AI28" s="64">
        <f t="shared" si="4"/>
        <v>18000</v>
      </c>
      <c r="AJ28" s="165">
        <f t="shared" ref="AJ28" si="54">M28+V28+AE28</f>
        <v>0</v>
      </c>
      <c r="AK28" s="166">
        <f t="shared" ref="AK28" si="55">AI28-AJ28</f>
        <v>18000</v>
      </c>
      <c r="AL28" s="100"/>
      <c r="AM28" s="64"/>
      <c r="AN28" s="171"/>
      <c r="AO28" s="107"/>
      <c r="AP28">
        <f t="shared" si="5"/>
        <v>2141</v>
      </c>
      <c r="AQ28" t="str">
        <f t="shared" si="6"/>
        <v>MATERIALES, UTILES Y EQUIPOS MENORES DE TICS</v>
      </c>
      <c r="AR28" s="299">
        <f t="shared" si="7"/>
        <v>0</v>
      </c>
      <c r="AS28" s="299">
        <f t="shared" si="8"/>
        <v>0</v>
      </c>
      <c r="AT28" s="299">
        <f t="shared" si="9"/>
        <v>6000</v>
      </c>
      <c r="AU28" s="299">
        <f t="shared" si="10"/>
        <v>0</v>
      </c>
      <c r="AV28" s="299">
        <f t="shared" si="11"/>
        <v>0</v>
      </c>
      <c r="AW28" s="299">
        <f t="shared" si="12"/>
        <v>6000</v>
      </c>
      <c r="AX28" s="299">
        <f t="shared" si="13"/>
        <v>0</v>
      </c>
      <c r="AY28" s="299">
        <f t="shared" si="14"/>
        <v>0</v>
      </c>
      <c r="AZ28" s="299">
        <f t="shared" si="15"/>
        <v>0</v>
      </c>
      <c r="BA28" s="299">
        <f t="shared" si="16"/>
        <v>6000</v>
      </c>
      <c r="BB28" s="299">
        <f t="shared" si="17"/>
        <v>0</v>
      </c>
      <c r="BC28" s="299">
        <f t="shared" si="18"/>
        <v>0</v>
      </c>
      <c r="BD28" s="299">
        <f t="shared" si="19"/>
        <v>18000</v>
      </c>
      <c r="BE28" s="299">
        <f t="shared" si="20"/>
        <v>0</v>
      </c>
    </row>
    <row r="29" spans="2:57" ht="45.75" customHeight="1" x14ac:dyDescent="0.25">
      <c r="B29" s="497"/>
      <c r="C29" s="499"/>
      <c r="D29" s="233">
        <v>2</v>
      </c>
      <c r="E29" s="250" t="s">
        <v>116</v>
      </c>
      <c r="F29" s="253">
        <v>5111</v>
      </c>
      <c r="G29" s="254" t="s">
        <v>148</v>
      </c>
      <c r="H29" s="131">
        <v>0</v>
      </c>
      <c r="I29" s="14">
        <v>4000</v>
      </c>
      <c r="J29" s="14">
        <v>0</v>
      </c>
      <c r="K29" s="15">
        <v>4000</v>
      </c>
      <c r="L29" s="66">
        <f t="shared" si="29"/>
        <v>8000</v>
      </c>
      <c r="M29" s="140">
        <v>0</v>
      </c>
      <c r="N29" s="140">
        <f t="shared" si="30"/>
        <v>8000</v>
      </c>
      <c r="O29" s="52"/>
      <c r="P29" s="53"/>
      <c r="Q29" s="55">
        <v>0</v>
      </c>
      <c r="R29" s="78">
        <v>4000</v>
      </c>
      <c r="S29" s="78">
        <v>0</v>
      </c>
      <c r="T29" s="86">
        <v>6000</v>
      </c>
      <c r="U29" s="89">
        <f t="shared" si="31"/>
        <v>10000</v>
      </c>
      <c r="V29" s="78">
        <v>0</v>
      </c>
      <c r="W29" s="78">
        <f t="shared" si="32"/>
        <v>10000</v>
      </c>
      <c r="X29" s="86"/>
      <c r="Y29" s="86"/>
      <c r="Z29" s="132">
        <v>0</v>
      </c>
      <c r="AA29" s="52">
        <v>6000</v>
      </c>
      <c r="AB29" s="52">
        <v>0</v>
      </c>
      <c r="AC29" s="148">
        <v>0</v>
      </c>
      <c r="AD29" s="66">
        <f t="shared" si="33"/>
        <v>6000</v>
      </c>
      <c r="AE29" s="140">
        <v>0</v>
      </c>
      <c r="AF29" s="164">
        <f t="shared" si="34"/>
        <v>6000</v>
      </c>
      <c r="AG29" s="86"/>
      <c r="AH29" s="79"/>
      <c r="AI29" s="55">
        <f t="shared" si="4"/>
        <v>24000</v>
      </c>
      <c r="AJ29" s="56">
        <f t="shared" si="0"/>
        <v>0</v>
      </c>
      <c r="AK29" s="57">
        <f t="shared" si="35"/>
        <v>24000</v>
      </c>
      <c r="AL29" s="286"/>
      <c r="AM29" s="17"/>
      <c r="AN29" s="76"/>
      <c r="AO29" s="107"/>
      <c r="AP29">
        <f t="shared" si="5"/>
        <v>5111</v>
      </c>
      <c r="AQ29" t="str">
        <f t="shared" si="6"/>
        <v>MUEBLES DE OFICINA Y ESTANTERIA</v>
      </c>
      <c r="AR29" s="299">
        <f t="shared" si="7"/>
        <v>0</v>
      </c>
      <c r="AS29" s="299">
        <f t="shared" si="8"/>
        <v>4000</v>
      </c>
      <c r="AT29" s="299">
        <f t="shared" si="9"/>
        <v>0</v>
      </c>
      <c r="AU29" s="299">
        <f t="shared" si="10"/>
        <v>4000</v>
      </c>
      <c r="AV29" s="299">
        <f t="shared" si="11"/>
        <v>0</v>
      </c>
      <c r="AW29" s="299">
        <f t="shared" si="12"/>
        <v>4000</v>
      </c>
      <c r="AX29" s="299">
        <f t="shared" si="13"/>
        <v>0</v>
      </c>
      <c r="AY29" s="299">
        <f t="shared" si="14"/>
        <v>6000</v>
      </c>
      <c r="AZ29" s="299">
        <f t="shared" si="15"/>
        <v>0</v>
      </c>
      <c r="BA29" s="299">
        <f t="shared" si="16"/>
        <v>6000</v>
      </c>
      <c r="BB29" s="299">
        <f t="shared" si="17"/>
        <v>0</v>
      </c>
      <c r="BC29" s="299">
        <f t="shared" si="18"/>
        <v>0</v>
      </c>
      <c r="BD29" s="299">
        <f t="shared" si="19"/>
        <v>24000</v>
      </c>
      <c r="BE29" s="299">
        <f t="shared" si="20"/>
        <v>0</v>
      </c>
    </row>
    <row r="30" spans="2:57" ht="50.25" customHeight="1" thickBot="1" x14ac:dyDescent="0.4">
      <c r="B30" s="441" t="s">
        <v>44</v>
      </c>
      <c r="C30" s="442"/>
      <c r="D30" s="442"/>
      <c r="E30" s="442"/>
      <c r="F30" s="442"/>
      <c r="G30" s="442"/>
      <c r="H30" s="143">
        <f t="shared" ref="H30:N30" si="56">SUM(H16:H29)</f>
        <v>0</v>
      </c>
      <c r="I30" s="143">
        <f t="shared" si="56"/>
        <v>73500</v>
      </c>
      <c r="J30" s="143">
        <f t="shared" si="56"/>
        <v>48500</v>
      </c>
      <c r="K30" s="144">
        <f t="shared" si="56"/>
        <v>58500</v>
      </c>
      <c r="L30" s="272">
        <f t="shared" si="56"/>
        <v>180500</v>
      </c>
      <c r="M30" s="271">
        <f t="shared" si="56"/>
        <v>0</v>
      </c>
      <c r="N30" s="206">
        <f t="shared" si="56"/>
        <v>180500</v>
      </c>
      <c r="O30" s="183"/>
      <c r="P30" s="80"/>
      <c r="Q30" s="211">
        <f t="shared" ref="Q30:W30" si="57">SUM(Q16:Q29)</f>
        <v>16500</v>
      </c>
      <c r="R30" s="271">
        <f t="shared" si="57"/>
        <v>37500</v>
      </c>
      <c r="S30" s="271">
        <f t="shared" si="57"/>
        <v>31000</v>
      </c>
      <c r="T30" s="80">
        <f t="shared" si="57"/>
        <v>30500</v>
      </c>
      <c r="U30" s="272">
        <f t="shared" si="57"/>
        <v>115500</v>
      </c>
      <c r="V30" s="189">
        <f t="shared" si="57"/>
        <v>0</v>
      </c>
      <c r="W30" s="273">
        <f t="shared" si="57"/>
        <v>115500</v>
      </c>
      <c r="X30" s="183"/>
      <c r="Y30" s="274"/>
      <c r="Z30" s="211">
        <f t="shared" ref="Z30:AF30" si="58">SUM(Z16:Z29)</f>
        <v>6000</v>
      </c>
      <c r="AA30" s="271">
        <f t="shared" si="58"/>
        <v>51500</v>
      </c>
      <c r="AB30" s="271">
        <f t="shared" si="58"/>
        <v>10000</v>
      </c>
      <c r="AC30" s="275">
        <f t="shared" si="58"/>
        <v>5000</v>
      </c>
      <c r="AD30" s="189">
        <f t="shared" si="58"/>
        <v>72500</v>
      </c>
      <c r="AE30" s="189">
        <f t="shared" si="58"/>
        <v>0</v>
      </c>
      <c r="AF30" s="180">
        <f t="shared" si="58"/>
        <v>72500</v>
      </c>
      <c r="AG30" s="183"/>
      <c r="AH30" s="80"/>
      <c r="AI30" s="212">
        <f>SUM(AI16:AI29)</f>
        <v>368500</v>
      </c>
      <c r="AJ30" s="276">
        <f>SUM(AJ16:AJ29)</f>
        <v>0</v>
      </c>
      <c r="AK30" s="81">
        <f>SUM(AK16:AK29)</f>
        <v>368500</v>
      </c>
      <c r="AL30" s="20"/>
      <c r="AM30" s="181"/>
      <c r="AN30" s="184"/>
      <c r="AO30" s="185"/>
    </row>
    <row r="31" spans="2:57" ht="15.75" thickTop="1" x14ac:dyDescent="0.25"/>
    <row r="32" spans="2:57" ht="24" customHeight="1" x14ac:dyDescent="0.25">
      <c r="B32" s="426" t="s">
        <v>45</v>
      </c>
      <c r="C32" s="426"/>
      <c r="D32" s="426"/>
      <c r="E32" s="426"/>
      <c r="F32" s="197"/>
    </row>
    <row r="33" spans="5:11" s="21" customFormat="1" ht="15.75" customHeight="1" x14ac:dyDescent="0.25">
      <c r="E33" s="22"/>
      <c r="F33" s="22"/>
      <c r="K33" s="23"/>
    </row>
    <row r="34" spans="5:11" s="21" customFormat="1" x14ac:dyDescent="0.25"/>
    <row r="35" spans="5:11" s="21" customFormat="1" x14ac:dyDescent="0.25"/>
    <row r="36" spans="5:11" s="21" customFormat="1" x14ac:dyDescent="0.25"/>
    <row r="37" spans="5:11" s="21" customFormat="1" x14ac:dyDescent="0.25"/>
    <row r="38" spans="5:11" s="21" customFormat="1" x14ac:dyDescent="0.25"/>
    <row r="39" spans="5:11" s="21" customFormat="1" x14ac:dyDescent="0.25"/>
    <row r="40" spans="5:11" s="21" customFormat="1" x14ac:dyDescent="0.25"/>
    <row r="41" spans="5:11" s="21" customFormat="1" x14ac:dyDescent="0.25"/>
    <row r="42" spans="5:11" s="21" customFormat="1" x14ac:dyDescent="0.25"/>
    <row r="43" spans="5:11" s="21" customFormat="1" x14ac:dyDescent="0.25"/>
    <row r="44" spans="5:11" s="21" customFormat="1" x14ac:dyDescent="0.25"/>
  </sheetData>
  <mergeCells count="70">
    <mergeCell ref="U10:Y10"/>
    <mergeCell ref="R11:T11"/>
    <mergeCell ref="U11:Y11"/>
    <mergeCell ref="B2:F5"/>
    <mergeCell ref="G2:T5"/>
    <mergeCell ref="B6:Y6"/>
    <mergeCell ref="B8:H9"/>
    <mergeCell ref="I8:K9"/>
    <mergeCell ref="L8:M9"/>
    <mergeCell ref="N8:Q9"/>
    <mergeCell ref="R8:T9"/>
    <mergeCell ref="U8:Y9"/>
    <mergeCell ref="B10:H11"/>
    <mergeCell ref="I10:K11"/>
    <mergeCell ref="L10:M11"/>
    <mergeCell ref="N10:Q11"/>
    <mergeCell ref="R10:T10"/>
    <mergeCell ref="AI13:AK13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F13:G13"/>
    <mergeCell ref="L13:P13"/>
    <mergeCell ref="U13:Y13"/>
    <mergeCell ref="AD13:AH13"/>
    <mergeCell ref="N14:N15"/>
    <mergeCell ref="B20:B23"/>
    <mergeCell ref="C20:C23"/>
    <mergeCell ref="AD14:AD15"/>
    <mergeCell ref="AE14:AE15"/>
    <mergeCell ref="R14:R15"/>
    <mergeCell ref="S14:S15"/>
    <mergeCell ref="T14:T15"/>
    <mergeCell ref="U14:U15"/>
    <mergeCell ref="V14:V15"/>
    <mergeCell ref="Z14:Z15"/>
    <mergeCell ref="AA14:AA15"/>
    <mergeCell ref="AB14:AB15"/>
    <mergeCell ref="AC14:AC15"/>
    <mergeCell ref="O14:O15"/>
    <mergeCell ref="AJ14:AJ15"/>
    <mergeCell ref="AK14:AK15"/>
    <mergeCell ref="AM14:AM15"/>
    <mergeCell ref="B16:B19"/>
    <mergeCell ref="C16:C19"/>
    <mergeCell ref="AG14:AG15"/>
    <mergeCell ref="AH14:AH15"/>
    <mergeCell ref="AI14:AI15"/>
    <mergeCell ref="W14:W15"/>
    <mergeCell ref="B13:C15"/>
    <mergeCell ref="D13:E15"/>
    <mergeCell ref="P14:P15"/>
    <mergeCell ref="Q14:Q15"/>
    <mergeCell ref="AF14:AF15"/>
    <mergeCell ref="X14:X15"/>
    <mergeCell ref="Y14:Y15"/>
    <mergeCell ref="B32:E32"/>
    <mergeCell ref="B24:B26"/>
    <mergeCell ref="C24:C26"/>
    <mergeCell ref="B27:B29"/>
    <mergeCell ref="C27:C29"/>
    <mergeCell ref="B30:G30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E40"/>
  <sheetViews>
    <sheetView topLeftCell="A16" zoomScale="84" zoomScaleNormal="84" workbookViewId="0">
      <selection activeCell="I22" sqref="I22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4.85546875" customWidth="1"/>
    <col min="10" max="10" width="13.7109375" customWidth="1"/>
    <col min="11" max="11" width="13.5703125" customWidth="1"/>
    <col min="12" max="12" width="17.42578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3.28515625" customWidth="1"/>
    <col min="22" max="22" width="14" customWidth="1"/>
    <col min="23" max="23" width="22.2851562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7" width="16.71093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7" x14ac:dyDescent="0.25">
      <c r="E1" s="37"/>
      <c r="F1" s="37"/>
    </row>
    <row r="2" spans="2:57" ht="15" customHeight="1" x14ac:dyDescent="0.25">
      <c r="B2" s="338"/>
      <c r="C2" s="339"/>
      <c r="D2" s="339"/>
      <c r="E2" s="339"/>
      <c r="F2" s="340"/>
      <c r="G2" s="364" t="s">
        <v>0</v>
      </c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  <c r="U2" s="38" t="s">
        <v>71</v>
      </c>
      <c r="V2" s="39"/>
      <c r="W2" s="39"/>
      <c r="X2" s="39"/>
      <c r="Y2" s="40"/>
      <c r="Z2" s="28"/>
      <c r="AA2" s="28"/>
      <c r="AB2" s="28"/>
    </row>
    <row r="3" spans="2:57" ht="18" customHeight="1" x14ac:dyDescent="0.25">
      <c r="B3" s="341"/>
      <c r="C3" s="342"/>
      <c r="D3" s="342"/>
      <c r="E3" s="342"/>
      <c r="F3" s="343"/>
      <c r="G3" s="367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41" t="s">
        <v>155</v>
      </c>
      <c r="V3" s="28"/>
      <c r="W3" s="28"/>
      <c r="X3" s="28"/>
      <c r="Y3" s="42"/>
      <c r="Z3" s="28"/>
      <c r="AA3" s="28"/>
      <c r="AB3" s="28"/>
    </row>
    <row r="4" spans="2:57" ht="18" customHeight="1" x14ac:dyDescent="0.25">
      <c r="B4" s="341"/>
      <c r="C4" s="342"/>
      <c r="D4" s="342"/>
      <c r="E4" s="342"/>
      <c r="F4" s="343"/>
      <c r="G4" s="367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9"/>
      <c r="U4" s="41" t="s">
        <v>75</v>
      </c>
      <c r="V4" s="28"/>
      <c r="W4" s="28"/>
      <c r="X4" s="28"/>
      <c r="Y4" s="42"/>
      <c r="Z4" s="28"/>
      <c r="AA4" s="28"/>
      <c r="AB4" s="28"/>
    </row>
    <row r="5" spans="2:57" ht="25.5" customHeight="1" x14ac:dyDescent="0.25">
      <c r="B5" s="344"/>
      <c r="C5" s="345"/>
      <c r="D5" s="345"/>
      <c r="E5" s="345"/>
      <c r="F5" s="346"/>
      <c r="G5" s="37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2"/>
      <c r="U5" s="43" t="s">
        <v>50</v>
      </c>
      <c r="V5" s="44"/>
      <c r="W5" s="44"/>
      <c r="X5" s="44"/>
      <c r="Y5" s="45"/>
      <c r="Z5" s="28"/>
      <c r="AA5" s="28"/>
      <c r="AB5" s="28"/>
      <c r="AI5" s="1"/>
    </row>
    <row r="6" spans="2:57" ht="33" customHeight="1" x14ac:dyDescent="0.25">
      <c r="B6" s="466" t="s">
        <v>1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</row>
    <row r="7" spans="2:57" ht="17.25" customHeight="1" thickBot="1" x14ac:dyDescent="0.3"/>
    <row r="8" spans="2:57" ht="15" customHeight="1" x14ac:dyDescent="0.25">
      <c r="B8" s="467" t="s">
        <v>74</v>
      </c>
      <c r="C8" s="468"/>
      <c r="D8" s="468"/>
      <c r="E8" s="469"/>
      <c r="F8" s="469"/>
      <c r="G8" s="469"/>
      <c r="H8" s="470"/>
      <c r="I8" s="349" t="s">
        <v>2</v>
      </c>
      <c r="J8" s="350"/>
      <c r="K8" s="351"/>
      <c r="L8" s="355" t="s">
        <v>3</v>
      </c>
      <c r="M8" s="356"/>
      <c r="N8" s="359">
        <f>AL26</f>
        <v>0</v>
      </c>
      <c r="O8" s="359"/>
      <c r="P8" s="360"/>
      <c r="Q8" s="361"/>
      <c r="R8" s="475" t="s">
        <v>4</v>
      </c>
      <c r="S8" s="476"/>
      <c r="T8" s="476"/>
      <c r="U8" s="477" t="s">
        <v>84</v>
      </c>
      <c r="V8" s="477"/>
      <c r="W8" s="477"/>
      <c r="X8" s="478"/>
      <c r="Y8" s="479"/>
    </row>
    <row r="9" spans="2:57" ht="26.25" customHeight="1" x14ac:dyDescent="0.25">
      <c r="B9" s="471"/>
      <c r="C9" s="472"/>
      <c r="D9" s="472"/>
      <c r="E9" s="473"/>
      <c r="F9" s="473"/>
      <c r="G9" s="473"/>
      <c r="H9" s="474"/>
      <c r="I9" s="352"/>
      <c r="J9" s="353"/>
      <c r="K9" s="354"/>
      <c r="L9" s="357"/>
      <c r="M9" s="358"/>
      <c r="N9" s="362"/>
      <c r="O9" s="362"/>
      <c r="P9" s="362"/>
      <c r="Q9" s="363"/>
      <c r="R9" s="377"/>
      <c r="S9" s="378"/>
      <c r="T9" s="378"/>
      <c r="U9" s="458"/>
      <c r="V9" s="458"/>
      <c r="W9" s="458"/>
      <c r="X9" s="459"/>
      <c r="Y9" s="460"/>
    </row>
    <row r="10" spans="2:57" ht="35.25" customHeight="1" x14ac:dyDescent="0.25">
      <c r="B10" s="480" t="s">
        <v>118</v>
      </c>
      <c r="C10" s="481"/>
      <c r="D10" s="481"/>
      <c r="E10" s="458"/>
      <c r="F10" s="458"/>
      <c r="G10" s="458"/>
      <c r="H10" s="459"/>
      <c r="I10" s="486">
        <f>AI26</f>
        <v>90500</v>
      </c>
      <c r="J10" s="487"/>
      <c r="K10" s="488"/>
      <c r="L10" s="492" t="s">
        <v>5</v>
      </c>
      <c r="M10" s="493"/>
      <c r="N10" s="373" t="s">
        <v>6</v>
      </c>
      <c r="O10" s="373"/>
      <c r="P10" s="373"/>
      <c r="Q10" s="374"/>
      <c r="R10" s="377" t="s">
        <v>7</v>
      </c>
      <c r="S10" s="378"/>
      <c r="T10" s="378"/>
      <c r="U10" s="458" t="s">
        <v>153</v>
      </c>
      <c r="V10" s="458"/>
      <c r="W10" s="458"/>
      <c r="X10" s="459"/>
      <c r="Y10" s="460"/>
    </row>
    <row r="11" spans="2:57" ht="44.25" customHeight="1" thickBot="1" x14ac:dyDescent="0.3">
      <c r="B11" s="482"/>
      <c r="C11" s="483"/>
      <c r="D11" s="483"/>
      <c r="E11" s="484"/>
      <c r="F11" s="484"/>
      <c r="G11" s="484"/>
      <c r="H11" s="485"/>
      <c r="I11" s="489"/>
      <c r="J11" s="490"/>
      <c r="K11" s="491"/>
      <c r="L11" s="494"/>
      <c r="M11" s="495"/>
      <c r="N11" s="375"/>
      <c r="O11" s="375"/>
      <c r="P11" s="375"/>
      <c r="Q11" s="376"/>
      <c r="R11" s="461" t="s">
        <v>8</v>
      </c>
      <c r="S11" s="462"/>
      <c r="T11" s="462"/>
      <c r="U11" s="463" t="s">
        <v>154</v>
      </c>
      <c r="V11" s="463"/>
      <c r="W11" s="463"/>
      <c r="X11" s="464"/>
      <c r="Y11" s="465"/>
    </row>
    <row r="12" spans="2:57" ht="9.75" customHeight="1" thickBot="1" x14ac:dyDescent="0.3"/>
    <row r="13" spans="2:57" ht="27" customHeight="1" thickTop="1" x14ac:dyDescent="0.25">
      <c r="B13" s="429" t="s">
        <v>69</v>
      </c>
      <c r="C13" s="430"/>
      <c r="D13" s="435" t="s">
        <v>9</v>
      </c>
      <c r="E13" s="436"/>
      <c r="F13" s="394" t="s">
        <v>72</v>
      </c>
      <c r="G13" s="395"/>
      <c r="H13" s="2" t="s">
        <v>10</v>
      </c>
      <c r="I13" s="3" t="s">
        <v>11</v>
      </c>
      <c r="J13" s="3" t="s">
        <v>12</v>
      </c>
      <c r="K13" s="4" t="s">
        <v>13</v>
      </c>
      <c r="L13" s="396" t="s">
        <v>14</v>
      </c>
      <c r="M13" s="397"/>
      <c r="N13" s="397"/>
      <c r="O13" s="397"/>
      <c r="P13" s="398"/>
      <c r="Q13" s="5" t="s">
        <v>15</v>
      </c>
      <c r="R13" s="46" t="s">
        <v>16</v>
      </c>
      <c r="S13" s="47" t="s">
        <v>17</v>
      </c>
      <c r="T13" s="48" t="s">
        <v>18</v>
      </c>
      <c r="U13" s="399" t="s">
        <v>19</v>
      </c>
      <c r="V13" s="400"/>
      <c r="W13" s="401"/>
      <c r="X13" s="401"/>
      <c r="Y13" s="402"/>
      <c r="Z13" s="6" t="s">
        <v>20</v>
      </c>
      <c r="AA13" s="7" t="s">
        <v>21</v>
      </c>
      <c r="AB13" s="7" t="s">
        <v>22</v>
      </c>
      <c r="AC13" s="7" t="s">
        <v>23</v>
      </c>
      <c r="AD13" s="403" t="s">
        <v>24</v>
      </c>
      <c r="AE13" s="404"/>
      <c r="AF13" s="405"/>
      <c r="AG13" s="405"/>
      <c r="AH13" s="405"/>
      <c r="AI13" s="408" t="s">
        <v>25</v>
      </c>
      <c r="AJ13" s="409"/>
      <c r="AK13" s="410"/>
      <c r="AL13" s="90" t="s">
        <v>26</v>
      </c>
      <c r="AM13" s="379" t="s">
        <v>27</v>
      </c>
      <c r="AN13" s="380"/>
      <c r="AO13" s="381"/>
    </row>
    <row r="14" spans="2:57" ht="24" customHeight="1" x14ac:dyDescent="0.25">
      <c r="B14" s="431"/>
      <c r="C14" s="432"/>
      <c r="D14" s="437"/>
      <c r="E14" s="438"/>
      <c r="F14" s="382" t="s">
        <v>28</v>
      </c>
      <c r="G14" s="384" t="s">
        <v>29</v>
      </c>
      <c r="H14" s="386" t="s">
        <v>30</v>
      </c>
      <c r="I14" s="388" t="s">
        <v>30</v>
      </c>
      <c r="J14" s="388" t="s">
        <v>30</v>
      </c>
      <c r="K14" s="390" t="s">
        <v>30</v>
      </c>
      <c r="L14" s="392" t="s">
        <v>31</v>
      </c>
      <c r="M14" s="347" t="s">
        <v>32</v>
      </c>
      <c r="N14" s="347" t="s">
        <v>33</v>
      </c>
      <c r="O14" s="347" t="s">
        <v>73</v>
      </c>
      <c r="P14" s="411" t="s">
        <v>34</v>
      </c>
      <c r="Q14" s="386" t="s">
        <v>30</v>
      </c>
      <c r="R14" s="388" t="s">
        <v>30</v>
      </c>
      <c r="S14" s="388" t="s">
        <v>30</v>
      </c>
      <c r="T14" s="390" t="s">
        <v>30</v>
      </c>
      <c r="U14" s="416" t="s">
        <v>31</v>
      </c>
      <c r="V14" s="418" t="s">
        <v>32</v>
      </c>
      <c r="W14" s="420" t="s">
        <v>33</v>
      </c>
      <c r="X14" s="420" t="s">
        <v>73</v>
      </c>
      <c r="Y14" s="422" t="s">
        <v>34</v>
      </c>
      <c r="Z14" s="386" t="s">
        <v>30</v>
      </c>
      <c r="AA14" s="388" t="s">
        <v>30</v>
      </c>
      <c r="AB14" s="388" t="s">
        <v>30</v>
      </c>
      <c r="AC14" s="390" t="s">
        <v>30</v>
      </c>
      <c r="AD14" s="454" t="s">
        <v>31</v>
      </c>
      <c r="AE14" s="456" t="s">
        <v>32</v>
      </c>
      <c r="AF14" s="424" t="s">
        <v>33</v>
      </c>
      <c r="AG14" s="424" t="s">
        <v>73</v>
      </c>
      <c r="AH14" s="427" t="s">
        <v>34</v>
      </c>
      <c r="AI14" s="414" t="s">
        <v>30</v>
      </c>
      <c r="AJ14" s="415" t="s">
        <v>35</v>
      </c>
      <c r="AK14" s="413" t="s">
        <v>33</v>
      </c>
      <c r="AL14" s="91" t="s">
        <v>36</v>
      </c>
      <c r="AM14" s="406" t="s">
        <v>37</v>
      </c>
      <c r="AN14" s="92" t="s">
        <v>38</v>
      </c>
      <c r="AO14" s="93" t="s">
        <v>39</v>
      </c>
    </row>
    <row r="15" spans="2:57" ht="27.75" customHeight="1" thickBot="1" x14ac:dyDescent="0.3">
      <c r="B15" s="433"/>
      <c r="C15" s="432"/>
      <c r="D15" s="437"/>
      <c r="E15" s="438"/>
      <c r="F15" s="383"/>
      <c r="G15" s="385"/>
      <c r="H15" s="387"/>
      <c r="I15" s="389"/>
      <c r="J15" s="389"/>
      <c r="K15" s="391"/>
      <c r="L15" s="393"/>
      <c r="M15" s="348"/>
      <c r="N15" s="348"/>
      <c r="O15" s="348"/>
      <c r="P15" s="412"/>
      <c r="Q15" s="387"/>
      <c r="R15" s="389"/>
      <c r="S15" s="389"/>
      <c r="T15" s="391"/>
      <c r="U15" s="417"/>
      <c r="V15" s="419"/>
      <c r="W15" s="421"/>
      <c r="X15" s="421"/>
      <c r="Y15" s="423"/>
      <c r="Z15" s="387"/>
      <c r="AA15" s="389"/>
      <c r="AB15" s="389"/>
      <c r="AC15" s="391"/>
      <c r="AD15" s="455"/>
      <c r="AE15" s="457"/>
      <c r="AF15" s="425"/>
      <c r="AG15" s="425"/>
      <c r="AH15" s="428"/>
      <c r="AI15" s="414"/>
      <c r="AJ15" s="415"/>
      <c r="AK15" s="413"/>
      <c r="AL15" s="94" t="s">
        <v>40</v>
      </c>
      <c r="AM15" s="407"/>
      <c r="AN15" s="95" t="s">
        <v>41</v>
      </c>
      <c r="AO15" s="96" t="s">
        <v>41</v>
      </c>
      <c r="AP15" t="s">
        <v>161</v>
      </c>
      <c r="AQ15" t="s">
        <v>162</v>
      </c>
      <c r="AR15" t="s">
        <v>163</v>
      </c>
      <c r="AS15" t="s">
        <v>164</v>
      </c>
      <c r="AT15" t="s">
        <v>165</v>
      </c>
      <c r="AU15" t="s">
        <v>166</v>
      </c>
      <c r="AV15" t="s">
        <v>167</v>
      </c>
      <c r="AW15" t="s">
        <v>168</v>
      </c>
      <c r="AX15" t="s">
        <v>169</v>
      </c>
      <c r="AY15" t="s">
        <v>170</v>
      </c>
      <c r="AZ15" t="s">
        <v>171</v>
      </c>
      <c r="BA15" t="s">
        <v>172</v>
      </c>
      <c r="BB15" t="s">
        <v>173</v>
      </c>
      <c r="BC15" t="s">
        <v>174</v>
      </c>
      <c r="BD15" t="s">
        <v>175</v>
      </c>
    </row>
    <row r="16" spans="2:57" ht="50.25" customHeight="1" x14ac:dyDescent="0.25">
      <c r="B16" s="453">
        <v>1</v>
      </c>
      <c r="C16" s="513" t="s">
        <v>119</v>
      </c>
      <c r="D16" s="228">
        <v>1</v>
      </c>
      <c r="E16" s="257" t="s">
        <v>124</v>
      </c>
      <c r="F16" s="221">
        <v>3341</v>
      </c>
      <c r="G16" s="125" t="s">
        <v>149</v>
      </c>
      <c r="H16" s="130">
        <v>0</v>
      </c>
      <c r="I16" s="62">
        <v>0</v>
      </c>
      <c r="J16" s="62">
        <v>0</v>
      </c>
      <c r="K16" s="63">
        <v>10000</v>
      </c>
      <c r="L16" s="10">
        <f>H16+I16+J16+K16</f>
        <v>10000</v>
      </c>
      <c r="M16" s="62"/>
      <c r="N16" s="63">
        <f>L16-M16</f>
        <v>10000</v>
      </c>
      <c r="O16" s="63"/>
      <c r="P16" s="63"/>
      <c r="Q16" s="130">
        <v>0</v>
      </c>
      <c r="R16" s="62">
        <v>10000</v>
      </c>
      <c r="S16" s="62">
        <v>0</v>
      </c>
      <c r="T16" s="63">
        <v>0</v>
      </c>
      <c r="U16" s="10">
        <f>Q16+R16+S16+T16</f>
        <v>10000</v>
      </c>
      <c r="V16" s="62">
        <v>0</v>
      </c>
      <c r="W16" s="63">
        <f>U16-V16</f>
        <v>10000</v>
      </c>
      <c r="X16" s="63"/>
      <c r="Y16" s="63"/>
      <c r="Z16" s="130">
        <v>0</v>
      </c>
      <c r="AA16" s="62">
        <v>25000</v>
      </c>
      <c r="AB16" s="62">
        <v>0</v>
      </c>
      <c r="AC16" s="146">
        <v>0</v>
      </c>
      <c r="AD16" s="10">
        <f>Z16+AA16+AB16+AC16</f>
        <v>25000</v>
      </c>
      <c r="AE16" s="62">
        <v>0</v>
      </c>
      <c r="AF16" s="63">
        <f>AD16-AE16</f>
        <v>25000</v>
      </c>
      <c r="AG16" s="63"/>
      <c r="AH16" s="63"/>
      <c r="AI16" s="11">
        <f>L16+U16+AD16</f>
        <v>45000</v>
      </c>
      <c r="AJ16" s="12">
        <f t="shared" ref="AJ16:AJ25" si="0">M16+V16+AE16</f>
        <v>0</v>
      </c>
      <c r="AK16" s="13">
        <f>AI16-AJ16</f>
        <v>45000</v>
      </c>
      <c r="AL16" s="194"/>
      <c r="AM16" s="101"/>
      <c r="AN16" s="102"/>
      <c r="AO16" s="103"/>
      <c r="AP16">
        <f>+F16</f>
        <v>3341</v>
      </c>
      <c r="AQ16" t="str">
        <f>+G16</f>
        <v>SERVICIOS DE CAPACITACION</v>
      </c>
      <c r="AR16" s="299">
        <f>+H16</f>
        <v>0</v>
      </c>
      <c r="AS16" s="299">
        <f t="shared" ref="AS16:AU16" si="1">+I16</f>
        <v>0</v>
      </c>
      <c r="AT16" s="299">
        <f t="shared" si="1"/>
        <v>0</v>
      </c>
      <c r="AU16" s="299">
        <f t="shared" si="1"/>
        <v>10000</v>
      </c>
      <c r="AV16" s="299">
        <f>+Q16</f>
        <v>0</v>
      </c>
      <c r="AW16" s="299">
        <f t="shared" ref="AW16:AY16" si="2">+R16</f>
        <v>10000</v>
      </c>
      <c r="AX16" s="299">
        <f t="shared" si="2"/>
        <v>0</v>
      </c>
      <c r="AY16" s="299">
        <f t="shared" si="2"/>
        <v>0</v>
      </c>
      <c r="AZ16" s="299">
        <f>+Z16</f>
        <v>0</v>
      </c>
      <c r="BA16" s="299">
        <f t="shared" ref="BA16:BC16" si="3">+AA16</f>
        <v>25000</v>
      </c>
      <c r="BB16" s="299">
        <f t="shared" si="3"/>
        <v>0</v>
      </c>
      <c r="BC16" s="299">
        <f t="shared" si="3"/>
        <v>0</v>
      </c>
      <c r="BD16" s="299">
        <f>SUM(AR16:BC16)</f>
        <v>45000</v>
      </c>
      <c r="BE16" s="299">
        <f>+BD16-AI16</f>
        <v>0</v>
      </c>
    </row>
    <row r="17" spans="2:57" ht="45.75" customHeight="1" x14ac:dyDescent="0.25">
      <c r="B17" s="444"/>
      <c r="C17" s="447"/>
      <c r="D17" s="235">
        <v>2</v>
      </c>
      <c r="E17" s="209" t="s">
        <v>125</v>
      </c>
      <c r="F17" s="244">
        <v>3751</v>
      </c>
      <c r="G17" s="172" t="s">
        <v>150</v>
      </c>
      <c r="H17" s="134">
        <v>0</v>
      </c>
      <c r="I17" s="67">
        <v>0</v>
      </c>
      <c r="J17" s="67">
        <v>0</v>
      </c>
      <c r="K17" s="68">
        <v>0</v>
      </c>
      <c r="L17" s="137">
        <f t="shared" ref="L17:L23" si="4">H17+I17+J17+K17</f>
        <v>0</v>
      </c>
      <c r="M17" s="67"/>
      <c r="N17" s="70">
        <f t="shared" ref="N17:N25" si="5">L17-M17</f>
        <v>0</v>
      </c>
      <c r="O17" s="70"/>
      <c r="P17" s="68"/>
      <c r="Q17" s="134">
        <v>0</v>
      </c>
      <c r="R17" s="67">
        <v>2500</v>
      </c>
      <c r="S17" s="67">
        <v>0</v>
      </c>
      <c r="T17" s="68">
        <v>0</v>
      </c>
      <c r="U17" s="137">
        <f t="shared" ref="U17:U25" si="6">Q17+R17+S17+T17</f>
        <v>2500</v>
      </c>
      <c r="V17" s="67">
        <v>0</v>
      </c>
      <c r="W17" s="70">
        <f t="shared" ref="W17:W25" si="7">U17-V17</f>
        <v>2500</v>
      </c>
      <c r="X17" s="70"/>
      <c r="Y17" s="68"/>
      <c r="Z17" s="134">
        <v>0</v>
      </c>
      <c r="AA17" s="67">
        <v>0</v>
      </c>
      <c r="AB17" s="67">
        <v>0</v>
      </c>
      <c r="AC17" s="150">
        <v>0</v>
      </c>
      <c r="AD17" s="137">
        <f t="shared" ref="AD17:AD25" si="8">Z17+AA17+AB17+AC17</f>
        <v>0</v>
      </c>
      <c r="AE17" s="67">
        <v>0</v>
      </c>
      <c r="AF17" s="70">
        <f t="shared" ref="AF17:AF25" si="9">AD17-AE17</f>
        <v>0</v>
      </c>
      <c r="AG17" s="70"/>
      <c r="AH17" s="68"/>
      <c r="AI17" s="71">
        <f t="shared" ref="AI17:AI25" si="10">L17+U17+AD17</f>
        <v>2500</v>
      </c>
      <c r="AJ17" s="72">
        <f t="shared" si="0"/>
        <v>0</v>
      </c>
      <c r="AK17" s="73">
        <f>AI17-AJ17</f>
        <v>2500</v>
      </c>
      <c r="AL17" s="242"/>
      <c r="AM17" s="110"/>
      <c r="AN17" s="111"/>
      <c r="AO17" s="243"/>
      <c r="AP17">
        <f t="shared" ref="AP17:AP25" si="11">+F17</f>
        <v>3751</v>
      </c>
      <c r="AQ17" t="str">
        <f t="shared" ref="AQ17:AQ25" si="12">+G17</f>
        <v>VIATICOS EN EL PAIS</v>
      </c>
      <c r="AR17" s="299">
        <f t="shared" ref="AR17:AR25" si="13">+H17</f>
        <v>0</v>
      </c>
      <c r="AS17" s="299">
        <f t="shared" ref="AS17:AS25" si="14">+I17</f>
        <v>0</v>
      </c>
      <c r="AT17" s="299">
        <f t="shared" ref="AT17:AT25" si="15">+J17</f>
        <v>0</v>
      </c>
      <c r="AU17" s="299">
        <f t="shared" ref="AU17:AU25" si="16">+K17</f>
        <v>0</v>
      </c>
      <c r="AV17" s="299">
        <f t="shared" ref="AV17:AV25" si="17">+Q17</f>
        <v>0</v>
      </c>
      <c r="AW17" s="299">
        <f t="shared" ref="AW17:AW25" si="18">+R17</f>
        <v>2500</v>
      </c>
      <c r="AX17" s="299">
        <f t="shared" ref="AX17:AX25" si="19">+S17</f>
        <v>0</v>
      </c>
      <c r="AY17" s="299">
        <f t="shared" ref="AY17:AY25" si="20">+T17</f>
        <v>0</v>
      </c>
      <c r="AZ17" s="299">
        <f t="shared" ref="AZ17:AZ25" si="21">+Z17</f>
        <v>0</v>
      </c>
      <c r="BA17" s="299">
        <f t="shared" ref="BA17:BA25" si="22">+AA17</f>
        <v>0</v>
      </c>
      <c r="BB17" s="299">
        <f t="shared" ref="BB17:BB25" si="23">+AB17</f>
        <v>0</v>
      </c>
      <c r="BC17" s="299">
        <f t="shared" ref="BC17:BC25" si="24">+AC17</f>
        <v>0</v>
      </c>
      <c r="BD17" s="299">
        <f t="shared" ref="BD17:BD25" si="25">SUM(AR17:BC17)</f>
        <v>2500</v>
      </c>
      <c r="BE17" s="299">
        <f t="shared" ref="BE17:BE25" si="26">+BD17-AI17</f>
        <v>0</v>
      </c>
    </row>
    <row r="18" spans="2:57" ht="50.25" customHeight="1" x14ac:dyDescent="0.25">
      <c r="B18" s="449">
        <v>2</v>
      </c>
      <c r="C18" s="445" t="s">
        <v>120</v>
      </c>
      <c r="D18" s="239">
        <v>1</v>
      </c>
      <c r="E18" s="207" t="s">
        <v>126</v>
      </c>
      <c r="F18" s="225" t="s">
        <v>42</v>
      </c>
      <c r="G18" s="258" t="s">
        <v>43</v>
      </c>
      <c r="H18" s="135">
        <v>0</v>
      </c>
      <c r="I18" s="118">
        <v>0</v>
      </c>
      <c r="J18" s="118">
        <v>0</v>
      </c>
      <c r="K18" s="119">
        <v>0</v>
      </c>
      <c r="L18" s="161">
        <f t="shared" si="4"/>
        <v>0</v>
      </c>
      <c r="M18" s="118">
        <v>0</v>
      </c>
      <c r="N18" s="119">
        <f t="shared" si="5"/>
        <v>0</v>
      </c>
      <c r="O18" s="119"/>
      <c r="P18" s="119"/>
      <c r="Q18" s="135">
        <v>0</v>
      </c>
      <c r="R18" s="118">
        <v>0</v>
      </c>
      <c r="S18" s="118">
        <v>0</v>
      </c>
      <c r="T18" s="119">
        <v>0</v>
      </c>
      <c r="U18" s="161">
        <f t="shared" si="6"/>
        <v>0</v>
      </c>
      <c r="V18" s="118">
        <v>0</v>
      </c>
      <c r="W18" s="119">
        <f t="shared" si="7"/>
        <v>0</v>
      </c>
      <c r="X18" s="119"/>
      <c r="Y18" s="119"/>
      <c r="Z18" s="135">
        <v>0</v>
      </c>
      <c r="AA18" s="118">
        <v>0</v>
      </c>
      <c r="AB18" s="118">
        <v>0</v>
      </c>
      <c r="AC18" s="259">
        <v>0</v>
      </c>
      <c r="AD18" s="161">
        <f t="shared" si="8"/>
        <v>0</v>
      </c>
      <c r="AE18" s="118">
        <v>0</v>
      </c>
      <c r="AF18" s="119">
        <f t="shared" si="9"/>
        <v>0</v>
      </c>
      <c r="AG18" s="119"/>
      <c r="AH18" s="119"/>
      <c r="AI18" s="83">
        <f t="shared" si="10"/>
        <v>0</v>
      </c>
      <c r="AJ18" s="260">
        <f t="shared" si="0"/>
        <v>0</v>
      </c>
      <c r="AK18" s="261">
        <f t="shared" ref="AK18:AK25" si="27">AI18-AJ18</f>
        <v>0</v>
      </c>
      <c r="AL18" s="262"/>
      <c r="AM18" s="263"/>
      <c r="AN18" s="264"/>
      <c r="AO18" s="113"/>
      <c r="AP18" t="str">
        <f t="shared" si="11"/>
        <v>NR</v>
      </c>
      <c r="AQ18" t="str">
        <f t="shared" si="12"/>
        <v>Ninguna</v>
      </c>
      <c r="AR18" s="299">
        <f t="shared" si="13"/>
        <v>0</v>
      </c>
      <c r="AS18" s="299">
        <f t="shared" si="14"/>
        <v>0</v>
      </c>
      <c r="AT18" s="299">
        <f t="shared" si="15"/>
        <v>0</v>
      </c>
      <c r="AU18" s="299">
        <f t="shared" si="16"/>
        <v>0</v>
      </c>
      <c r="AV18" s="299">
        <f t="shared" si="17"/>
        <v>0</v>
      </c>
      <c r="AW18" s="299">
        <f t="shared" si="18"/>
        <v>0</v>
      </c>
      <c r="AX18" s="299">
        <f t="shared" si="19"/>
        <v>0</v>
      </c>
      <c r="AY18" s="299">
        <f t="shared" si="20"/>
        <v>0</v>
      </c>
      <c r="AZ18" s="299">
        <f t="shared" si="21"/>
        <v>0</v>
      </c>
      <c r="BA18" s="299">
        <f t="shared" si="22"/>
        <v>0</v>
      </c>
      <c r="BB18" s="299">
        <f t="shared" si="23"/>
        <v>0</v>
      </c>
      <c r="BC18" s="299">
        <f t="shared" si="24"/>
        <v>0</v>
      </c>
      <c r="BD18" s="299">
        <f t="shared" si="25"/>
        <v>0</v>
      </c>
      <c r="BE18" s="299">
        <f t="shared" si="26"/>
        <v>0</v>
      </c>
    </row>
    <row r="19" spans="2:57" ht="39.75" customHeight="1" x14ac:dyDescent="0.25">
      <c r="B19" s="450"/>
      <c r="C19" s="448"/>
      <c r="D19" s="233">
        <v>2</v>
      </c>
      <c r="E19" s="208" t="s">
        <v>125</v>
      </c>
      <c r="F19" s="223" t="s">
        <v>42</v>
      </c>
      <c r="G19" s="254" t="s">
        <v>43</v>
      </c>
      <c r="H19" s="132">
        <v>0</v>
      </c>
      <c r="I19" s="52">
        <v>0</v>
      </c>
      <c r="J19" s="52">
        <v>0</v>
      </c>
      <c r="K19" s="53">
        <v>0</v>
      </c>
      <c r="L19" s="66">
        <f t="shared" si="4"/>
        <v>0</v>
      </c>
      <c r="M19" s="52">
        <v>0</v>
      </c>
      <c r="N19" s="54">
        <f t="shared" si="5"/>
        <v>0</v>
      </c>
      <c r="O19" s="54"/>
      <c r="P19" s="53"/>
      <c r="Q19" s="132">
        <v>0</v>
      </c>
      <c r="R19" s="52">
        <v>0</v>
      </c>
      <c r="S19" s="52">
        <v>0</v>
      </c>
      <c r="T19" s="53">
        <v>0</v>
      </c>
      <c r="U19" s="66">
        <f t="shared" si="6"/>
        <v>0</v>
      </c>
      <c r="V19" s="52">
        <v>0</v>
      </c>
      <c r="W19" s="54">
        <f t="shared" si="7"/>
        <v>0</v>
      </c>
      <c r="X19" s="54"/>
      <c r="Y19" s="53"/>
      <c r="Z19" s="132">
        <v>0</v>
      </c>
      <c r="AA19" s="52">
        <v>0</v>
      </c>
      <c r="AB19" s="52">
        <v>0</v>
      </c>
      <c r="AC19" s="148">
        <v>0</v>
      </c>
      <c r="AD19" s="66">
        <f t="shared" si="8"/>
        <v>0</v>
      </c>
      <c r="AE19" s="52">
        <v>0</v>
      </c>
      <c r="AF19" s="54">
        <f t="shared" si="9"/>
        <v>0</v>
      </c>
      <c r="AG19" s="54"/>
      <c r="AH19" s="53"/>
      <c r="AI19" s="55">
        <f t="shared" si="10"/>
        <v>0</v>
      </c>
      <c r="AJ19" s="56">
        <f t="shared" si="0"/>
        <v>0</v>
      </c>
      <c r="AK19" s="57">
        <f t="shared" si="27"/>
        <v>0</v>
      </c>
      <c r="AL19" s="265"/>
      <c r="AM19" s="201"/>
      <c r="AN19" s="202"/>
      <c r="AO19" s="203"/>
      <c r="AP19" t="str">
        <f t="shared" si="11"/>
        <v>NR</v>
      </c>
      <c r="AQ19" t="str">
        <f t="shared" si="12"/>
        <v>Ninguna</v>
      </c>
      <c r="AR19" s="299">
        <f t="shared" si="13"/>
        <v>0</v>
      </c>
      <c r="AS19" s="299">
        <f t="shared" si="14"/>
        <v>0</v>
      </c>
      <c r="AT19" s="299">
        <f t="shared" si="15"/>
        <v>0</v>
      </c>
      <c r="AU19" s="299">
        <f t="shared" si="16"/>
        <v>0</v>
      </c>
      <c r="AV19" s="299">
        <f t="shared" si="17"/>
        <v>0</v>
      </c>
      <c r="AW19" s="299">
        <f t="shared" si="18"/>
        <v>0</v>
      </c>
      <c r="AX19" s="299">
        <f t="shared" si="19"/>
        <v>0</v>
      </c>
      <c r="AY19" s="299">
        <f t="shared" si="20"/>
        <v>0</v>
      </c>
      <c r="AZ19" s="299">
        <f t="shared" si="21"/>
        <v>0</v>
      </c>
      <c r="BA19" s="299">
        <f t="shared" si="22"/>
        <v>0</v>
      </c>
      <c r="BB19" s="299">
        <f t="shared" si="23"/>
        <v>0</v>
      </c>
      <c r="BC19" s="299">
        <f t="shared" si="24"/>
        <v>0</v>
      </c>
      <c r="BD19" s="299">
        <f t="shared" si="25"/>
        <v>0</v>
      </c>
      <c r="BE19" s="299">
        <f t="shared" si="26"/>
        <v>0</v>
      </c>
    </row>
    <row r="20" spans="2:57" ht="50.25" customHeight="1" x14ac:dyDescent="0.25">
      <c r="B20" s="444">
        <v>3</v>
      </c>
      <c r="C20" s="507" t="s">
        <v>121</v>
      </c>
      <c r="D20" s="237">
        <v>1</v>
      </c>
      <c r="E20" s="210" t="s">
        <v>127</v>
      </c>
      <c r="F20" s="224">
        <v>3341</v>
      </c>
      <c r="G20" s="128" t="s">
        <v>149</v>
      </c>
      <c r="H20" s="133">
        <v>0</v>
      </c>
      <c r="I20" s="8">
        <v>10000</v>
      </c>
      <c r="J20" s="8">
        <v>0</v>
      </c>
      <c r="K20" s="9">
        <v>0</v>
      </c>
      <c r="L20" s="69">
        <f t="shared" si="4"/>
        <v>10000</v>
      </c>
      <c r="M20" s="121">
        <v>0</v>
      </c>
      <c r="N20" s="70">
        <f t="shared" si="5"/>
        <v>10000</v>
      </c>
      <c r="O20" s="70"/>
      <c r="P20" s="70"/>
      <c r="Q20" s="59">
        <v>0</v>
      </c>
      <c r="R20" s="112">
        <v>10000</v>
      </c>
      <c r="S20" s="112">
        <v>0</v>
      </c>
      <c r="T20" s="138">
        <v>0</v>
      </c>
      <c r="U20" s="139">
        <f t="shared" si="6"/>
        <v>10000</v>
      </c>
      <c r="V20" s="112">
        <v>0</v>
      </c>
      <c r="W20" s="112">
        <f t="shared" si="7"/>
        <v>10000</v>
      </c>
      <c r="X20" s="138"/>
      <c r="Y20" s="138"/>
      <c r="Z20" s="151">
        <v>0</v>
      </c>
      <c r="AA20" s="121">
        <v>0</v>
      </c>
      <c r="AB20" s="121">
        <v>10000</v>
      </c>
      <c r="AC20" s="152">
        <v>0</v>
      </c>
      <c r="AD20" s="58">
        <f t="shared" si="8"/>
        <v>10000</v>
      </c>
      <c r="AE20" s="159">
        <v>0</v>
      </c>
      <c r="AF20" s="160">
        <f t="shared" si="9"/>
        <v>10000</v>
      </c>
      <c r="AG20" s="138"/>
      <c r="AH20" s="204"/>
      <c r="AI20" s="83">
        <f t="shared" ref="AI20" si="28">L20+U20+AD20</f>
        <v>30000</v>
      </c>
      <c r="AJ20" s="260">
        <f t="shared" ref="AJ20" si="29">M20+V20+AE20</f>
        <v>0</v>
      </c>
      <c r="AK20" s="293">
        <f t="shared" ref="AK20" si="30">AI20-AJ20</f>
        <v>30000</v>
      </c>
      <c r="AL20" s="205"/>
      <c r="AM20" s="59"/>
      <c r="AN20" s="112"/>
      <c r="AO20" s="107"/>
      <c r="AP20">
        <f t="shared" si="11"/>
        <v>3341</v>
      </c>
      <c r="AQ20" t="str">
        <f t="shared" si="12"/>
        <v>SERVICIOS DE CAPACITACION</v>
      </c>
      <c r="AR20" s="299">
        <f t="shared" si="13"/>
        <v>0</v>
      </c>
      <c r="AS20" s="299">
        <f t="shared" si="14"/>
        <v>10000</v>
      </c>
      <c r="AT20" s="299">
        <f t="shared" si="15"/>
        <v>0</v>
      </c>
      <c r="AU20" s="299">
        <f t="shared" si="16"/>
        <v>0</v>
      </c>
      <c r="AV20" s="299">
        <f t="shared" si="17"/>
        <v>0</v>
      </c>
      <c r="AW20" s="299">
        <f t="shared" si="18"/>
        <v>10000</v>
      </c>
      <c r="AX20" s="299">
        <f t="shared" si="19"/>
        <v>0</v>
      </c>
      <c r="AY20" s="299">
        <f t="shared" si="20"/>
        <v>0</v>
      </c>
      <c r="AZ20" s="299">
        <f t="shared" si="21"/>
        <v>0</v>
      </c>
      <c r="BA20" s="299">
        <f t="shared" si="22"/>
        <v>0</v>
      </c>
      <c r="BB20" s="299">
        <f t="shared" si="23"/>
        <v>10000</v>
      </c>
      <c r="BC20" s="299">
        <f t="shared" si="24"/>
        <v>0</v>
      </c>
      <c r="BD20" s="299">
        <f t="shared" si="25"/>
        <v>30000</v>
      </c>
      <c r="BE20" s="299">
        <f t="shared" si="26"/>
        <v>0</v>
      </c>
    </row>
    <row r="21" spans="2:57" ht="50.25" customHeight="1" x14ac:dyDescent="0.25">
      <c r="B21" s="444"/>
      <c r="C21" s="447"/>
      <c r="D21" s="278">
        <v>2</v>
      </c>
      <c r="E21" s="209" t="s">
        <v>125</v>
      </c>
      <c r="F21" s="226">
        <v>3751</v>
      </c>
      <c r="G21" s="198" t="s">
        <v>150</v>
      </c>
      <c r="H21" s="134">
        <v>0</v>
      </c>
      <c r="I21" s="67">
        <v>2500</v>
      </c>
      <c r="J21" s="67">
        <v>0</v>
      </c>
      <c r="K21" s="68">
        <v>0</v>
      </c>
      <c r="L21" s="69">
        <f t="shared" si="4"/>
        <v>2500</v>
      </c>
      <c r="M21" s="67">
        <v>0</v>
      </c>
      <c r="N21" s="70">
        <f t="shared" si="5"/>
        <v>2500</v>
      </c>
      <c r="O21" s="67"/>
      <c r="P21" s="68"/>
      <c r="Q21" s="71">
        <v>0</v>
      </c>
      <c r="R21" s="114">
        <v>0</v>
      </c>
      <c r="S21" s="114">
        <v>0</v>
      </c>
      <c r="T21" s="141">
        <v>0</v>
      </c>
      <c r="U21" s="142">
        <f t="shared" si="6"/>
        <v>0</v>
      </c>
      <c r="V21" s="114">
        <v>0</v>
      </c>
      <c r="W21" s="114">
        <f t="shared" si="7"/>
        <v>0</v>
      </c>
      <c r="X21" s="141"/>
      <c r="Y21" s="141"/>
      <c r="Z21" s="134">
        <v>0</v>
      </c>
      <c r="AA21" s="67">
        <v>0</v>
      </c>
      <c r="AB21" s="67">
        <v>0</v>
      </c>
      <c r="AC21" s="150">
        <v>0</v>
      </c>
      <c r="AD21" s="137">
        <f t="shared" si="8"/>
        <v>0</v>
      </c>
      <c r="AE21" s="157">
        <v>0</v>
      </c>
      <c r="AF21" s="158">
        <f t="shared" si="9"/>
        <v>0</v>
      </c>
      <c r="AG21" s="141"/>
      <c r="AH21" s="178"/>
      <c r="AI21" s="64">
        <f t="shared" si="10"/>
        <v>2500</v>
      </c>
      <c r="AJ21" s="165">
        <f t="shared" si="0"/>
        <v>0</v>
      </c>
      <c r="AK21" s="166">
        <f t="shared" si="27"/>
        <v>2500</v>
      </c>
      <c r="AL21" s="179"/>
      <c r="AM21" s="71"/>
      <c r="AN21" s="114"/>
      <c r="AO21" s="115"/>
      <c r="AP21">
        <f t="shared" si="11"/>
        <v>3751</v>
      </c>
      <c r="AQ21" t="str">
        <f t="shared" si="12"/>
        <v>VIATICOS EN EL PAIS</v>
      </c>
      <c r="AR21" s="299">
        <f t="shared" si="13"/>
        <v>0</v>
      </c>
      <c r="AS21" s="299">
        <f t="shared" si="14"/>
        <v>2500</v>
      </c>
      <c r="AT21" s="299">
        <f t="shared" si="15"/>
        <v>0</v>
      </c>
      <c r="AU21" s="299">
        <f t="shared" si="16"/>
        <v>0</v>
      </c>
      <c r="AV21" s="299">
        <f t="shared" si="17"/>
        <v>0</v>
      </c>
      <c r="AW21" s="299">
        <f t="shared" si="18"/>
        <v>0</v>
      </c>
      <c r="AX21" s="299">
        <f t="shared" si="19"/>
        <v>0</v>
      </c>
      <c r="AY21" s="299">
        <f t="shared" si="20"/>
        <v>0</v>
      </c>
      <c r="AZ21" s="299">
        <f t="shared" si="21"/>
        <v>0</v>
      </c>
      <c r="BA21" s="299">
        <f t="shared" si="22"/>
        <v>0</v>
      </c>
      <c r="BB21" s="299">
        <f t="shared" si="23"/>
        <v>0</v>
      </c>
      <c r="BC21" s="299">
        <f t="shared" si="24"/>
        <v>0</v>
      </c>
      <c r="BD21" s="299">
        <f t="shared" si="25"/>
        <v>2500</v>
      </c>
      <c r="BE21" s="299">
        <f t="shared" si="26"/>
        <v>0</v>
      </c>
    </row>
    <row r="22" spans="2:57" ht="88.5" customHeight="1" x14ac:dyDescent="0.25">
      <c r="B22" s="508">
        <v>4</v>
      </c>
      <c r="C22" s="509" t="s">
        <v>122</v>
      </c>
      <c r="D22" s="239">
        <v>1</v>
      </c>
      <c r="E22" s="266" t="s">
        <v>128</v>
      </c>
      <c r="F22" s="225" t="s">
        <v>42</v>
      </c>
      <c r="G22" s="258" t="s">
        <v>43</v>
      </c>
      <c r="H22" s="135">
        <v>0</v>
      </c>
      <c r="I22" s="118">
        <v>0</v>
      </c>
      <c r="J22" s="118">
        <v>0</v>
      </c>
      <c r="K22" s="119">
        <v>0</v>
      </c>
      <c r="L22" s="122">
        <f t="shared" si="4"/>
        <v>0</v>
      </c>
      <c r="M22" s="123">
        <v>0</v>
      </c>
      <c r="N22" s="124">
        <f t="shared" si="5"/>
        <v>0</v>
      </c>
      <c r="O22" s="123"/>
      <c r="P22" s="124"/>
      <c r="Q22" s="83">
        <v>0</v>
      </c>
      <c r="R22" s="74">
        <v>0</v>
      </c>
      <c r="S22" s="74">
        <v>0</v>
      </c>
      <c r="T22" s="84">
        <v>0</v>
      </c>
      <c r="U22" s="87">
        <f t="shared" si="6"/>
        <v>0</v>
      </c>
      <c r="V22" s="74">
        <v>0</v>
      </c>
      <c r="W22" s="74">
        <f t="shared" si="7"/>
        <v>0</v>
      </c>
      <c r="X22" s="267"/>
      <c r="Y22" s="267"/>
      <c r="Z22" s="153">
        <v>0</v>
      </c>
      <c r="AA22" s="123">
        <v>0</v>
      </c>
      <c r="AB22" s="123">
        <v>0</v>
      </c>
      <c r="AC22" s="154">
        <v>0</v>
      </c>
      <c r="AD22" s="161">
        <f t="shared" si="8"/>
        <v>0</v>
      </c>
      <c r="AE22" s="162">
        <v>0</v>
      </c>
      <c r="AF22" s="163">
        <f t="shared" si="9"/>
        <v>0</v>
      </c>
      <c r="AG22" s="267"/>
      <c r="AH22" s="268"/>
      <c r="AI22" s="116">
        <f t="shared" si="10"/>
        <v>0</v>
      </c>
      <c r="AJ22" s="167">
        <f t="shared" si="0"/>
        <v>0</v>
      </c>
      <c r="AK22" s="168">
        <f t="shared" si="27"/>
        <v>0</v>
      </c>
      <c r="AL22" s="269"/>
      <c r="AM22" s="116"/>
      <c r="AN22" s="270"/>
      <c r="AO22" s="113"/>
      <c r="AP22" t="str">
        <f t="shared" si="11"/>
        <v>NR</v>
      </c>
      <c r="AQ22" t="str">
        <f t="shared" si="12"/>
        <v>Ninguna</v>
      </c>
      <c r="AR22" s="299">
        <f t="shared" si="13"/>
        <v>0</v>
      </c>
      <c r="AS22" s="299">
        <f t="shared" si="14"/>
        <v>0</v>
      </c>
      <c r="AT22" s="299">
        <f t="shared" si="15"/>
        <v>0</v>
      </c>
      <c r="AU22" s="299">
        <f t="shared" si="16"/>
        <v>0</v>
      </c>
      <c r="AV22" s="299">
        <f t="shared" si="17"/>
        <v>0</v>
      </c>
      <c r="AW22" s="299">
        <f t="shared" si="18"/>
        <v>0</v>
      </c>
      <c r="AX22" s="299">
        <f t="shared" si="19"/>
        <v>0</v>
      </c>
      <c r="AY22" s="299">
        <f t="shared" si="20"/>
        <v>0</v>
      </c>
      <c r="AZ22" s="299">
        <f t="shared" si="21"/>
        <v>0</v>
      </c>
      <c r="BA22" s="299">
        <f t="shared" si="22"/>
        <v>0</v>
      </c>
      <c r="BB22" s="299">
        <f t="shared" si="23"/>
        <v>0</v>
      </c>
      <c r="BC22" s="299">
        <f t="shared" si="24"/>
        <v>0</v>
      </c>
      <c r="BD22" s="299">
        <f t="shared" si="25"/>
        <v>0</v>
      </c>
      <c r="BE22" s="299">
        <f t="shared" si="26"/>
        <v>0</v>
      </c>
    </row>
    <row r="23" spans="2:57" ht="45.75" customHeight="1" x14ac:dyDescent="0.25">
      <c r="B23" s="497"/>
      <c r="C23" s="510"/>
      <c r="D23" s="233">
        <v>2</v>
      </c>
      <c r="E23" s="208" t="s">
        <v>125</v>
      </c>
      <c r="F23" s="223" t="s">
        <v>42</v>
      </c>
      <c r="G23" s="254" t="s">
        <v>43</v>
      </c>
      <c r="H23" s="132">
        <v>0</v>
      </c>
      <c r="I23" s="52">
        <v>0</v>
      </c>
      <c r="J23" s="52">
        <v>0</v>
      </c>
      <c r="K23" s="53">
        <v>0</v>
      </c>
      <c r="L23" s="66">
        <f t="shared" si="4"/>
        <v>0</v>
      </c>
      <c r="M23" s="140">
        <v>0</v>
      </c>
      <c r="N23" s="140">
        <f t="shared" si="5"/>
        <v>0</v>
      </c>
      <c r="O23" s="52"/>
      <c r="P23" s="53"/>
      <c r="Q23" s="55">
        <v>0</v>
      </c>
      <c r="R23" s="78">
        <v>0</v>
      </c>
      <c r="S23" s="78">
        <v>0</v>
      </c>
      <c r="T23" s="86">
        <v>0</v>
      </c>
      <c r="U23" s="89">
        <f t="shared" si="6"/>
        <v>0</v>
      </c>
      <c r="V23" s="78">
        <v>0</v>
      </c>
      <c r="W23" s="78">
        <f t="shared" si="7"/>
        <v>0</v>
      </c>
      <c r="X23" s="86"/>
      <c r="Y23" s="86"/>
      <c r="Z23" s="132">
        <v>0</v>
      </c>
      <c r="AA23" s="52">
        <v>0</v>
      </c>
      <c r="AB23" s="52">
        <v>0</v>
      </c>
      <c r="AC23" s="148">
        <v>0</v>
      </c>
      <c r="AD23" s="66">
        <f t="shared" si="8"/>
        <v>0</v>
      </c>
      <c r="AE23" s="140">
        <v>0</v>
      </c>
      <c r="AF23" s="164">
        <f t="shared" si="9"/>
        <v>0</v>
      </c>
      <c r="AG23" s="86"/>
      <c r="AH23" s="79"/>
      <c r="AI23" s="55">
        <f t="shared" si="10"/>
        <v>0</v>
      </c>
      <c r="AJ23" s="56">
        <f t="shared" si="0"/>
        <v>0</v>
      </c>
      <c r="AK23" s="57">
        <f t="shared" si="27"/>
        <v>0</v>
      </c>
      <c r="AL23" s="99"/>
      <c r="AM23" s="55"/>
      <c r="AN23" s="78"/>
      <c r="AO23" s="108"/>
      <c r="AP23" t="str">
        <f t="shared" si="11"/>
        <v>NR</v>
      </c>
      <c r="AQ23" t="str">
        <f t="shared" si="12"/>
        <v>Ninguna</v>
      </c>
      <c r="AR23" s="299">
        <f t="shared" si="13"/>
        <v>0</v>
      </c>
      <c r="AS23" s="299">
        <f t="shared" si="14"/>
        <v>0</v>
      </c>
      <c r="AT23" s="299">
        <f t="shared" si="15"/>
        <v>0</v>
      </c>
      <c r="AU23" s="299">
        <f t="shared" si="16"/>
        <v>0</v>
      </c>
      <c r="AV23" s="299">
        <f t="shared" si="17"/>
        <v>0</v>
      </c>
      <c r="AW23" s="299">
        <f t="shared" si="18"/>
        <v>0</v>
      </c>
      <c r="AX23" s="299">
        <f t="shared" si="19"/>
        <v>0</v>
      </c>
      <c r="AY23" s="299">
        <f t="shared" si="20"/>
        <v>0</v>
      </c>
      <c r="AZ23" s="299">
        <f t="shared" si="21"/>
        <v>0</v>
      </c>
      <c r="BA23" s="299">
        <f t="shared" si="22"/>
        <v>0</v>
      </c>
      <c r="BB23" s="299">
        <f t="shared" si="23"/>
        <v>0</v>
      </c>
      <c r="BC23" s="299">
        <f t="shared" si="24"/>
        <v>0</v>
      </c>
      <c r="BD23" s="299">
        <f t="shared" si="25"/>
        <v>0</v>
      </c>
      <c r="BE23" s="299">
        <f t="shared" si="26"/>
        <v>0</v>
      </c>
    </row>
    <row r="24" spans="2:57" ht="46.5" customHeight="1" x14ac:dyDescent="0.25">
      <c r="B24" s="511">
        <v>5</v>
      </c>
      <c r="C24" s="509" t="s">
        <v>123</v>
      </c>
      <c r="D24" s="239">
        <v>1</v>
      </c>
      <c r="E24" s="266" t="s">
        <v>129</v>
      </c>
      <c r="F24" s="256">
        <v>3341</v>
      </c>
      <c r="G24" s="290" t="s">
        <v>149</v>
      </c>
      <c r="H24" s="83">
        <v>0</v>
      </c>
      <c r="I24" s="74">
        <v>0</v>
      </c>
      <c r="J24" s="74">
        <v>8000</v>
      </c>
      <c r="K24" s="84">
        <v>0</v>
      </c>
      <c r="L24" s="87">
        <v>8000</v>
      </c>
      <c r="M24" s="74">
        <v>0</v>
      </c>
      <c r="N24" s="74">
        <f t="shared" si="5"/>
        <v>8000</v>
      </c>
      <c r="O24" s="74"/>
      <c r="P24" s="84"/>
      <c r="Q24" s="83">
        <v>0</v>
      </c>
      <c r="R24" s="74">
        <v>0</v>
      </c>
      <c r="S24" s="74">
        <v>0</v>
      </c>
      <c r="T24" s="191">
        <v>0</v>
      </c>
      <c r="U24" s="187">
        <f t="shared" si="6"/>
        <v>0</v>
      </c>
      <c r="V24" s="74">
        <v>0</v>
      </c>
      <c r="W24" s="74">
        <f t="shared" si="7"/>
        <v>0</v>
      </c>
      <c r="X24" s="74"/>
      <c r="Y24" s="84"/>
      <c r="Z24" s="83">
        <v>0</v>
      </c>
      <c r="AA24" s="74">
        <v>0</v>
      </c>
      <c r="AB24" s="74">
        <v>0</v>
      </c>
      <c r="AC24" s="191">
        <v>0</v>
      </c>
      <c r="AD24" s="187">
        <f t="shared" si="8"/>
        <v>0</v>
      </c>
      <c r="AE24" s="74">
        <v>0</v>
      </c>
      <c r="AF24" s="74">
        <f t="shared" si="9"/>
        <v>0</v>
      </c>
      <c r="AG24" s="74"/>
      <c r="AH24" s="84"/>
      <c r="AI24" s="83">
        <f t="shared" si="10"/>
        <v>8000</v>
      </c>
      <c r="AJ24" s="74">
        <f t="shared" si="0"/>
        <v>0</v>
      </c>
      <c r="AK24" s="75">
        <f t="shared" si="27"/>
        <v>8000</v>
      </c>
      <c r="AL24" s="175"/>
      <c r="AM24" s="83"/>
      <c r="AN24" s="74"/>
      <c r="AO24" s="182"/>
      <c r="AP24">
        <f t="shared" si="11"/>
        <v>3341</v>
      </c>
      <c r="AQ24" t="str">
        <f t="shared" si="12"/>
        <v>SERVICIOS DE CAPACITACION</v>
      </c>
      <c r="AR24" s="299">
        <f t="shared" si="13"/>
        <v>0</v>
      </c>
      <c r="AS24" s="299">
        <f t="shared" si="14"/>
        <v>0</v>
      </c>
      <c r="AT24" s="299">
        <f t="shared" si="15"/>
        <v>8000</v>
      </c>
      <c r="AU24" s="299">
        <f t="shared" si="16"/>
        <v>0</v>
      </c>
      <c r="AV24" s="299">
        <f t="shared" si="17"/>
        <v>0</v>
      </c>
      <c r="AW24" s="299">
        <f t="shared" si="18"/>
        <v>0</v>
      </c>
      <c r="AX24" s="299">
        <f t="shared" si="19"/>
        <v>0</v>
      </c>
      <c r="AY24" s="299">
        <f t="shared" si="20"/>
        <v>0</v>
      </c>
      <c r="AZ24" s="299">
        <f t="shared" si="21"/>
        <v>0</v>
      </c>
      <c r="BA24" s="299">
        <f t="shared" si="22"/>
        <v>0</v>
      </c>
      <c r="BB24" s="299">
        <f t="shared" si="23"/>
        <v>0</v>
      </c>
      <c r="BC24" s="299">
        <f t="shared" si="24"/>
        <v>0</v>
      </c>
      <c r="BD24" s="299">
        <f t="shared" si="25"/>
        <v>8000</v>
      </c>
      <c r="BE24" s="299">
        <f t="shared" si="26"/>
        <v>0</v>
      </c>
    </row>
    <row r="25" spans="2:57" ht="54.75" customHeight="1" x14ac:dyDescent="0.25">
      <c r="B25" s="512"/>
      <c r="C25" s="510"/>
      <c r="D25" s="233">
        <v>2</v>
      </c>
      <c r="E25" s="208" t="s">
        <v>125</v>
      </c>
      <c r="F25" s="277">
        <v>3751</v>
      </c>
      <c r="G25" s="291" t="s">
        <v>150</v>
      </c>
      <c r="H25" s="55">
        <v>0</v>
      </c>
      <c r="I25" s="78">
        <v>0</v>
      </c>
      <c r="J25" s="78">
        <v>2500</v>
      </c>
      <c r="K25" s="86">
        <v>0</v>
      </c>
      <c r="L25" s="89">
        <v>2500</v>
      </c>
      <c r="M25" s="78">
        <v>0</v>
      </c>
      <c r="N25" s="78">
        <f t="shared" si="5"/>
        <v>2500</v>
      </c>
      <c r="O25" s="78"/>
      <c r="P25" s="86"/>
      <c r="Q25" s="55">
        <v>0</v>
      </c>
      <c r="R25" s="78">
        <v>0</v>
      </c>
      <c r="S25" s="78">
        <v>0</v>
      </c>
      <c r="T25" s="192">
        <v>0</v>
      </c>
      <c r="U25" s="188">
        <f t="shared" si="6"/>
        <v>0</v>
      </c>
      <c r="V25" s="78">
        <v>0</v>
      </c>
      <c r="W25" s="78">
        <f t="shared" si="7"/>
        <v>0</v>
      </c>
      <c r="X25" s="78"/>
      <c r="Y25" s="86"/>
      <c r="Z25" s="55">
        <v>0</v>
      </c>
      <c r="AA25" s="78">
        <v>0</v>
      </c>
      <c r="AB25" s="78">
        <v>0</v>
      </c>
      <c r="AC25" s="192">
        <v>0</v>
      </c>
      <c r="AD25" s="188">
        <f t="shared" si="8"/>
        <v>0</v>
      </c>
      <c r="AE25" s="78">
        <v>0</v>
      </c>
      <c r="AF25" s="78">
        <f t="shared" si="9"/>
        <v>0</v>
      </c>
      <c r="AG25" s="78"/>
      <c r="AH25" s="86"/>
      <c r="AI25" s="55">
        <f t="shared" si="10"/>
        <v>2500</v>
      </c>
      <c r="AJ25" s="78">
        <f t="shared" si="0"/>
        <v>0</v>
      </c>
      <c r="AK25" s="79">
        <f t="shared" si="27"/>
        <v>2500</v>
      </c>
      <c r="AL25" s="99"/>
      <c r="AM25" s="55"/>
      <c r="AN25" s="78"/>
      <c r="AO25" s="186"/>
      <c r="AP25">
        <f t="shared" si="11"/>
        <v>3751</v>
      </c>
      <c r="AQ25" t="str">
        <f t="shared" si="12"/>
        <v>VIATICOS EN EL PAIS</v>
      </c>
      <c r="AR25" s="299">
        <f t="shared" si="13"/>
        <v>0</v>
      </c>
      <c r="AS25" s="299">
        <f t="shared" si="14"/>
        <v>0</v>
      </c>
      <c r="AT25" s="299">
        <f t="shared" si="15"/>
        <v>2500</v>
      </c>
      <c r="AU25" s="299">
        <f t="shared" si="16"/>
        <v>0</v>
      </c>
      <c r="AV25" s="299">
        <f t="shared" si="17"/>
        <v>0</v>
      </c>
      <c r="AW25" s="299">
        <f t="shared" si="18"/>
        <v>0</v>
      </c>
      <c r="AX25" s="299">
        <f t="shared" si="19"/>
        <v>0</v>
      </c>
      <c r="AY25" s="299">
        <f t="shared" si="20"/>
        <v>0</v>
      </c>
      <c r="AZ25" s="299">
        <f t="shared" si="21"/>
        <v>0</v>
      </c>
      <c r="BA25" s="299">
        <f t="shared" si="22"/>
        <v>0</v>
      </c>
      <c r="BB25" s="299">
        <f t="shared" si="23"/>
        <v>0</v>
      </c>
      <c r="BC25" s="299">
        <f t="shared" si="24"/>
        <v>0</v>
      </c>
      <c r="BD25" s="299">
        <f t="shared" si="25"/>
        <v>2500</v>
      </c>
      <c r="BE25" s="299">
        <f t="shared" si="26"/>
        <v>0</v>
      </c>
    </row>
    <row r="26" spans="2:57" ht="50.25" customHeight="1" thickBot="1" x14ac:dyDescent="0.4">
      <c r="B26" s="441" t="s">
        <v>44</v>
      </c>
      <c r="C26" s="442"/>
      <c r="D26" s="442"/>
      <c r="E26" s="442"/>
      <c r="F26" s="442"/>
      <c r="G26" s="442"/>
      <c r="H26" s="292">
        <f t="shared" ref="H26:N26" si="31">SUM(H16:H25)</f>
        <v>0</v>
      </c>
      <c r="I26" s="271">
        <f t="shared" si="31"/>
        <v>12500</v>
      </c>
      <c r="J26" s="271">
        <f t="shared" si="31"/>
        <v>10500</v>
      </c>
      <c r="K26" s="80">
        <f t="shared" si="31"/>
        <v>10000</v>
      </c>
      <c r="L26" s="272">
        <f t="shared" si="31"/>
        <v>33000</v>
      </c>
      <c r="M26" s="271">
        <f t="shared" si="31"/>
        <v>0</v>
      </c>
      <c r="N26" s="206">
        <f t="shared" si="31"/>
        <v>33000</v>
      </c>
      <c r="O26" s="183"/>
      <c r="P26" s="80"/>
      <c r="Q26" s="211">
        <f t="shared" ref="Q26:W26" si="32">SUM(Q16:Q25)</f>
        <v>0</v>
      </c>
      <c r="R26" s="271">
        <f t="shared" si="32"/>
        <v>22500</v>
      </c>
      <c r="S26" s="271">
        <f t="shared" si="32"/>
        <v>0</v>
      </c>
      <c r="T26" s="80">
        <f t="shared" si="32"/>
        <v>0</v>
      </c>
      <c r="U26" s="272">
        <f t="shared" si="32"/>
        <v>22500</v>
      </c>
      <c r="V26" s="189">
        <f t="shared" si="32"/>
        <v>0</v>
      </c>
      <c r="W26" s="273">
        <f t="shared" si="32"/>
        <v>22500</v>
      </c>
      <c r="X26" s="183"/>
      <c r="Y26" s="274"/>
      <c r="Z26" s="211">
        <f t="shared" ref="Z26:AF26" si="33">SUM(Z16:Z25)</f>
        <v>0</v>
      </c>
      <c r="AA26" s="271">
        <f t="shared" si="33"/>
        <v>25000</v>
      </c>
      <c r="AB26" s="271">
        <f t="shared" si="33"/>
        <v>10000</v>
      </c>
      <c r="AC26" s="275">
        <f t="shared" si="33"/>
        <v>0</v>
      </c>
      <c r="AD26" s="189">
        <f t="shared" si="33"/>
        <v>35000</v>
      </c>
      <c r="AE26" s="189">
        <f t="shared" si="33"/>
        <v>0</v>
      </c>
      <c r="AF26" s="180">
        <f t="shared" si="33"/>
        <v>35000</v>
      </c>
      <c r="AG26" s="183"/>
      <c r="AH26" s="80"/>
      <c r="AI26" s="212">
        <f>SUM(AI16:AI25)</f>
        <v>90500</v>
      </c>
      <c r="AJ26" s="276">
        <f>SUM(AJ16:AJ25)</f>
        <v>0</v>
      </c>
      <c r="AK26" s="81">
        <f>SUM(AK16:AK25)</f>
        <v>90500</v>
      </c>
      <c r="AL26" s="20"/>
      <c r="AM26" s="181"/>
      <c r="AN26" s="184"/>
      <c r="AO26" s="185"/>
    </row>
    <row r="27" spans="2:57" ht="15.75" thickTop="1" x14ac:dyDescent="0.25"/>
    <row r="28" spans="2:57" ht="24" customHeight="1" x14ac:dyDescent="0.25">
      <c r="B28" s="426" t="s">
        <v>45</v>
      </c>
      <c r="C28" s="426"/>
      <c r="D28" s="426"/>
      <c r="E28" s="426"/>
      <c r="F28" s="197"/>
    </row>
    <row r="29" spans="2:57" s="21" customFormat="1" ht="15.75" customHeight="1" x14ac:dyDescent="0.25">
      <c r="E29" s="22"/>
      <c r="F29" s="22"/>
      <c r="K29" s="23"/>
      <c r="AI29" s="21">
        <v>90500</v>
      </c>
    </row>
    <row r="30" spans="2:57" s="21" customFormat="1" x14ac:dyDescent="0.25"/>
    <row r="31" spans="2:57" s="21" customFormat="1" x14ac:dyDescent="0.25"/>
    <row r="32" spans="2:57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</sheetData>
  <mergeCells count="70">
    <mergeCell ref="U10:Y10"/>
    <mergeCell ref="R11:T11"/>
    <mergeCell ref="U11:Y11"/>
    <mergeCell ref="B2:F5"/>
    <mergeCell ref="G2:T5"/>
    <mergeCell ref="B6:Y6"/>
    <mergeCell ref="B8:H9"/>
    <mergeCell ref="I8:K9"/>
    <mergeCell ref="L8:M9"/>
    <mergeCell ref="N8:Q9"/>
    <mergeCell ref="R8:T9"/>
    <mergeCell ref="U8:Y9"/>
    <mergeCell ref="B10:H11"/>
    <mergeCell ref="I10:K11"/>
    <mergeCell ref="L10:M11"/>
    <mergeCell ref="N10:Q11"/>
    <mergeCell ref="R10:T10"/>
    <mergeCell ref="AI13:AK13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F13:G13"/>
    <mergeCell ref="L13:P13"/>
    <mergeCell ref="U13:Y13"/>
    <mergeCell ref="AD13:AH13"/>
    <mergeCell ref="N14:N15"/>
    <mergeCell ref="B18:B19"/>
    <mergeCell ref="C18:C19"/>
    <mergeCell ref="AD14:AD15"/>
    <mergeCell ref="AE14:AE15"/>
    <mergeCell ref="R14:R15"/>
    <mergeCell ref="S14:S15"/>
    <mergeCell ref="T14:T15"/>
    <mergeCell ref="U14:U15"/>
    <mergeCell ref="V14:V15"/>
    <mergeCell ref="Z14:Z15"/>
    <mergeCell ref="AA14:AA15"/>
    <mergeCell ref="AB14:AB15"/>
    <mergeCell ref="AC14:AC15"/>
    <mergeCell ref="O14:O15"/>
    <mergeCell ref="AJ14:AJ15"/>
    <mergeCell ref="AK14:AK15"/>
    <mergeCell ref="AM14:AM15"/>
    <mergeCell ref="B16:B17"/>
    <mergeCell ref="C16:C17"/>
    <mergeCell ref="AG14:AG15"/>
    <mergeCell ref="AH14:AH15"/>
    <mergeCell ref="AI14:AI15"/>
    <mergeCell ref="W14:W15"/>
    <mergeCell ref="B13:C15"/>
    <mergeCell ref="D13:E15"/>
    <mergeCell ref="P14:P15"/>
    <mergeCell ref="Q14:Q15"/>
    <mergeCell ref="AF14:AF15"/>
    <mergeCell ref="X14:X15"/>
    <mergeCell ref="Y14:Y15"/>
    <mergeCell ref="B26:G26"/>
    <mergeCell ref="B28:E28"/>
    <mergeCell ref="B20:B21"/>
    <mergeCell ref="C20:C21"/>
    <mergeCell ref="B22:B23"/>
    <mergeCell ref="C22:C23"/>
    <mergeCell ref="B24:B25"/>
    <mergeCell ref="C24:C25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A. MARCO INSTITUCIONAL </vt:lpstr>
      <vt:lpstr>B. acciones 1</vt:lpstr>
      <vt:lpstr>B. acciones 2</vt:lpstr>
      <vt:lpstr>B. acciones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</dc:creator>
  <cp:lastModifiedBy>Naty</cp:lastModifiedBy>
  <cp:lastPrinted>2016-02-09T20:17:37Z</cp:lastPrinted>
  <dcterms:created xsi:type="dcterms:W3CDTF">2014-10-10T18:47:42Z</dcterms:created>
  <dcterms:modified xsi:type="dcterms:W3CDTF">2016-02-09T20:18:25Z</dcterms:modified>
</cp:coreProperties>
</file>