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y\Desktop\Respaldo Naty\Escritorio\POA\POA 2016\POA 2016  AUTORIZADO\"/>
    </mc:Choice>
  </mc:AlternateContent>
  <bookViews>
    <workbookView xWindow="0" yWindow="0" windowWidth="20490" windowHeight="7755"/>
  </bookViews>
  <sheets>
    <sheet name="A. MARCO INSTITUCIONAL " sheetId="2" r:id="rId1"/>
    <sheet name="B. acciones 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6" i="3" l="1"/>
  <c r="AP17" i="3"/>
  <c r="AQ17" i="3"/>
  <c r="AR17" i="3"/>
  <c r="AS17" i="3"/>
  <c r="AT17" i="3"/>
  <c r="AU17" i="3"/>
  <c r="AV17" i="3"/>
  <c r="AW17" i="3"/>
  <c r="AX17" i="3"/>
  <c r="AY17" i="3"/>
  <c r="BD17" i="3" s="1"/>
  <c r="BE17" i="3" s="1"/>
  <c r="AZ17" i="3"/>
  <c r="BA17" i="3"/>
  <c r="BB17" i="3"/>
  <c r="BC17" i="3"/>
  <c r="AP18" i="3"/>
  <c r="AQ18" i="3"/>
  <c r="AR18" i="3"/>
  <c r="AS18" i="3"/>
  <c r="AT18" i="3"/>
  <c r="AU18" i="3"/>
  <c r="AV18" i="3"/>
  <c r="AW18" i="3"/>
  <c r="AX18" i="3"/>
  <c r="AY18" i="3"/>
  <c r="BD18" i="3" s="1"/>
  <c r="BE18" i="3" s="1"/>
  <c r="AZ18" i="3"/>
  <c r="BA18" i="3"/>
  <c r="BB18" i="3"/>
  <c r="BC18" i="3"/>
  <c r="AP19" i="3"/>
  <c r="AQ19" i="3"/>
  <c r="AR19" i="3"/>
  <c r="AS19" i="3"/>
  <c r="AT19" i="3"/>
  <c r="AU19" i="3"/>
  <c r="AV19" i="3"/>
  <c r="AW19" i="3"/>
  <c r="AX19" i="3"/>
  <c r="AY19" i="3"/>
  <c r="BD19" i="3" s="1"/>
  <c r="BE19" i="3" s="1"/>
  <c r="AZ19" i="3"/>
  <c r="BA19" i="3"/>
  <c r="BB19" i="3"/>
  <c r="BC19" i="3"/>
  <c r="AP20" i="3"/>
  <c r="AQ20" i="3"/>
  <c r="AR20" i="3"/>
  <c r="AS20" i="3"/>
  <c r="AT20" i="3"/>
  <c r="AU20" i="3"/>
  <c r="AV20" i="3"/>
  <c r="AW20" i="3"/>
  <c r="AX20" i="3"/>
  <c r="AY20" i="3"/>
  <c r="BD20" i="3" s="1"/>
  <c r="BE20" i="3" s="1"/>
  <c r="AZ20" i="3"/>
  <c r="BA20" i="3"/>
  <c r="BB20" i="3"/>
  <c r="BC20" i="3"/>
  <c r="AP21" i="3"/>
  <c r="AQ21" i="3"/>
  <c r="AR21" i="3"/>
  <c r="AS21" i="3"/>
  <c r="AT21" i="3"/>
  <c r="AU21" i="3"/>
  <c r="AV21" i="3"/>
  <c r="AW21" i="3"/>
  <c r="AX21" i="3"/>
  <c r="AY21" i="3"/>
  <c r="BD21" i="3" s="1"/>
  <c r="BE21" i="3" s="1"/>
  <c r="AZ21" i="3"/>
  <c r="BA21" i="3"/>
  <c r="BB21" i="3"/>
  <c r="BC21" i="3"/>
  <c r="AP22" i="3"/>
  <c r="AQ22" i="3"/>
  <c r="AR22" i="3"/>
  <c r="AS22" i="3"/>
  <c r="AT22" i="3"/>
  <c r="AU22" i="3"/>
  <c r="AV22" i="3"/>
  <c r="BD22" i="3" s="1"/>
  <c r="BE22" i="3" s="1"/>
  <c r="AW22" i="3"/>
  <c r="AX22" i="3"/>
  <c r="AY22" i="3"/>
  <c r="AZ22" i="3"/>
  <c r="BA22" i="3"/>
  <c r="BB22" i="3"/>
  <c r="BC22" i="3"/>
  <c r="AP23" i="3"/>
  <c r="AQ23" i="3"/>
  <c r="AR23" i="3"/>
  <c r="AS23" i="3"/>
  <c r="AT23" i="3"/>
  <c r="AU23" i="3"/>
  <c r="AV23" i="3"/>
  <c r="BD23" i="3" s="1"/>
  <c r="BE23" i="3" s="1"/>
  <c r="AW23" i="3"/>
  <c r="AX23" i="3"/>
  <c r="AY23" i="3"/>
  <c r="AZ23" i="3"/>
  <c r="BA23" i="3"/>
  <c r="BB23" i="3"/>
  <c r="BC23" i="3"/>
  <c r="AP24" i="3"/>
  <c r="AQ24" i="3"/>
  <c r="AR24" i="3"/>
  <c r="AS24" i="3"/>
  <c r="AT24" i="3"/>
  <c r="AU24" i="3"/>
  <c r="AV24" i="3"/>
  <c r="AW24" i="3"/>
  <c r="AX24" i="3"/>
  <c r="AY24" i="3"/>
  <c r="BD24" i="3" s="1"/>
  <c r="BE24" i="3" s="1"/>
  <c r="AZ24" i="3"/>
  <c r="BA24" i="3"/>
  <c r="BB24" i="3"/>
  <c r="BC24" i="3"/>
  <c r="AP25" i="3"/>
  <c r="AQ25" i="3"/>
  <c r="AR25" i="3"/>
  <c r="AS25" i="3"/>
  <c r="AT25" i="3"/>
  <c r="AU25" i="3"/>
  <c r="AV25" i="3"/>
  <c r="AW25" i="3"/>
  <c r="AX25" i="3"/>
  <c r="AY25" i="3"/>
  <c r="BD25" i="3" s="1"/>
  <c r="BE25" i="3" s="1"/>
  <c r="AZ25" i="3"/>
  <c r="BA25" i="3"/>
  <c r="BB25" i="3"/>
  <c r="BC25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C2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BD26" i="3" l="1"/>
  <c r="S27" i="3"/>
  <c r="T27" i="3"/>
  <c r="R27" i="3"/>
  <c r="L21" i="3" l="1"/>
  <c r="N21" i="3"/>
  <c r="L22" i="3"/>
  <c r="AI22" i="3" s="1"/>
  <c r="N22" i="3"/>
  <c r="L23" i="3"/>
  <c r="N23" i="3"/>
  <c r="L24" i="3"/>
  <c r="N24" i="3"/>
  <c r="L25" i="3"/>
  <c r="N25" i="3" s="1"/>
  <c r="L26" i="3"/>
  <c r="N26" i="3" s="1"/>
  <c r="U21" i="3"/>
  <c r="W21" i="3" s="1"/>
  <c r="U22" i="3"/>
  <c r="W22" i="3"/>
  <c r="U23" i="3"/>
  <c r="W23" i="3" s="1"/>
  <c r="U24" i="3"/>
  <c r="W24" i="3"/>
  <c r="U25" i="3"/>
  <c r="W25" i="3" s="1"/>
  <c r="U26" i="3"/>
  <c r="W26" i="3" s="1"/>
  <c r="AD25" i="3"/>
  <c r="AF25" i="3" s="1"/>
  <c r="AJ25" i="3"/>
  <c r="AD26" i="3"/>
  <c r="AF26" i="3" s="1"/>
  <c r="AJ26" i="3"/>
  <c r="AD21" i="3"/>
  <c r="AF21" i="3" s="1"/>
  <c r="AJ21" i="3"/>
  <c r="AD22" i="3"/>
  <c r="AF22" i="3" s="1"/>
  <c r="AJ22" i="3"/>
  <c r="AD23" i="3"/>
  <c r="AF23" i="3"/>
  <c r="AI23" i="3"/>
  <c r="AJ23" i="3"/>
  <c r="AD24" i="3"/>
  <c r="AI24" i="3" s="1"/>
  <c r="AF24" i="3"/>
  <c r="AJ24" i="3"/>
  <c r="L18" i="3"/>
  <c r="N18" i="3" s="1"/>
  <c r="L19" i="3"/>
  <c r="N19" i="3"/>
  <c r="L20" i="3"/>
  <c r="N20" i="3" s="1"/>
  <c r="L17" i="3"/>
  <c r="N17" i="3" s="1"/>
  <c r="U17" i="3"/>
  <c r="W17" i="3" s="1"/>
  <c r="AD17" i="3"/>
  <c r="AF17" i="3" s="1"/>
  <c r="AJ17" i="3"/>
  <c r="U18" i="3"/>
  <c r="W18" i="3" s="1"/>
  <c r="AD18" i="3"/>
  <c r="AF18" i="3" s="1"/>
  <c r="AJ18" i="3"/>
  <c r="AI26" i="3" l="1"/>
  <c r="BE26" i="3" s="1"/>
  <c r="AK24" i="3"/>
  <c r="AK23" i="3"/>
  <c r="AK22" i="3"/>
  <c r="AI25" i="3"/>
  <c r="AK25" i="3" s="1"/>
  <c r="AI21" i="3"/>
  <c r="AK21" i="3" s="1"/>
  <c r="AI17" i="3"/>
  <c r="AK17" i="3" s="1"/>
  <c r="AI18" i="3"/>
  <c r="AK18" i="3" s="1"/>
  <c r="AE27" i="3"/>
  <c r="AC27" i="3"/>
  <c r="AB27" i="3"/>
  <c r="AA27" i="3"/>
  <c r="Z27" i="3"/>
  <c r="V27" i="3"/>
  <c r="Q27" i="3"/>
  <c r="M27" i="3"/>
  <c r="K27" i="3"/>
  <c r="J27" i="3"/>
  <c r="I27" i="3"/>
  <c r="H27" i="3"/>
  <c r="AJ20" i="3"/>
  <c r="AD20" i="3"/>
  <c r="AF20" i="3" s="1"/>
  <c r="U20" i="3"/>
  <c r="W20" i="3" s="1"/>
  <c r="AJ19" i="3"/>
  <c r="AD19" i="3"/>
  <c r="AF19" i="3" s="1"/>
  <c r="U19" i="3"/>
  <c r="W19" i="3" s="1"/>
  <c r="AJ16" i="3"/>
  <c r="AD16" i="3"/>
  <c r="AF16" i="3" s="1"/>
  <c r="U16" i="3"/>
  <c r="L16" i="3"/>
  <c r="N16" i="3" s="1"/>
  <c r="N8" i="3"/>
  <c r="AK26" i="3" l="1"/>
  <c r="AJ27" i="3"/>
  <c r="AI20" i="3"/>
  <c r="AK20" i="3" s="1"/>
  <c r="L27" i="3"/>
  <c r="N27" i="3"/>
  <c r="AF27" i="3"/>
  <c r="U27" i="3"/>
  <c r="AI19" i="3"/>
  <c r="AK19" i="3" s="1"/>
  <c r="AD27" i="3"/>
  <c r="AI16" i="3"/>
  <c r="AK16" i="3" s="1"/>
  <c r="W16" i="3"/>
  <c r="AI27" i="3" l="1"/>
  <c r="W27" i="3"/>
  <c r="AK27" i="3"/>
  <c r="I10" i="3" l="1"/>
  <c r="AI31" i="3"/>
  <c r="E23" i="2"/>
  <c r="E24" i="2" s="1"/>
</calcChain>
</file>

<file path=xl/sharedStrings.xml><?xml version="1.0" encoding="utf-8"?>
<sst xmlns="http://schemas.openxmlformats.org/spreadsheetml/2006/main" count="152" uniqueCount="121">
  <si>
    <t>Programa Operativo Anual  2016</t>
  </si>
  <si>
    <t>Anexo B. Calendarización, Seguimiento y Evaluación de acciones por cada objetivo.</t>
  </si>
  <si>
    <t>Presupuesto Autorizado</t>
  </si>
  <si>
    <t xml:space="preserve">Evaluacion del Objetivo: </t>
  </si>
  <si>
    <t xml:space="preserve">Area : </t>
  </si>
  <si>
    <t xml:space="preserve">Indicador: </t>
  </si>
  <si>
    <t>Acciones Realizadas/ Acciones programdas *100 ( AR/AP)*100</t>
  </si>
  <si>
    <t xml:space="preserve">Ejecutor del Objetivo : </t>
  </si>
  <si>
    <t xml:space="preserve">Puesto del Ejecutor: </t>
  </si>
  <si>
    <t>Acción</t>
  </si>
  <si>
    <t>ENERO</t>
  </si>
  <si>
    <t>FEBRERO</t>
  </si>
  <si>
    <t>MARZO</t>
  </si>
  <si>
    <t>ABRIL</t>
  </si>
  <si>
    <t>1 er SEGUIMIENTO</t>
  </si>
  <si>
    <t>MAYO</t>
  </si>
  <si>
    <t>JUNIO</t>
  </si>
  <si>
    <t>JULIO</t>
  </si>
  <si>
    <t>AGOSTO</t>
  </si>
  <si>
    <t>2 do  SEGUIMIENTO</t>
  </si>
  <si>
    <t>SEPTIEMBRE</t>
  </si>
  <si>
    <t>OCTUBRE</t>
  </si>
  <si>
    <t>NOVIEMBRE</t>
  </si>
  <si>
    <t>DICIEMBRE</t>
  </si>
  <si>
    <t>3 er SEGUIMIENTO</t>
  </si>
  <si>
    <t>TOTAL DE PRESUPUESTO</t>
  </si>
  <si>
    <t>Evaluación Anual</t>
  </si>
  <si>
    <t>Situación de la Acción</t>
  </si>
  <si>
    <t>Especifica</t>
  </si>
  <si>
    <t>Descripción</t>
  </si>
  <si>
    <t>Programado</t>
  </si>
  <si>
    <t>Sub Total Programado</t>
  </si>
  <si>
    <t>Ejecutado</t>
  </si>
  <si>
    <t>Saldo</t>
  </si>
  <si>
    <t>Evidencia de la acción</t>
  </si>
  <si>
    <t>Ejercido</t>
  </si>
  <si>
    <t>Valor</t>
  </si>
  <si>
    <t>Limitaciónes</t>
  </si>
  <si>
    <t>Reprogramar</t>
  </si>
  <si>
    <t>Eliminar</t>
  </si>
  <si>
    <t>%</t>
  </si>
  <si>
    <t>Justificacion</t>
  </si>
  <si>
    <t>SUB - TOTAL</t>
  </si>
  <si>
    <t>Nota: Llene este formato por cada objetivo particular</t>
  </si>
  <si>
    <t>Formato:</t>
  </si>
  <si>
    <t>Código: PL-F-01-3</t>
  </si>
  <si>
    <t>Fecha: Octubre de 2013</t>
  </si>
  <si>
    <t>Rev. 5</t>
  </si>
  <si>
    <t>Pág. 1 de 1</t>
  </si>
  <si>
    <t>Nombre de la Unidad:</t>
  </si>
  <si>
    <t>Fecha:</t>
  </si>
  <si>
    <t>Institucional</t>
  </si>
  <si>
    <t>Unidad Académica o Administrativa</t>
  </si>
  <si>
    <t>Misión</t>
  </si>
  <si>
    <t>Visión</t>
  </si>
  <si>
    <t>Políticas Institucionales</t>
  </si>
  <si>
    <t>Función</t>
  </si>
  <si>
    <t>Autoevaluación</t>
  </si>
  <si>
    <t>Objetivos del Plan Estatal relacionados con la Unidad Académica o Administrativa</t>
  </si>
  <si>
    <t>FODA</t>
  </si>
  <si>
    <t>Fortalezas</t>
  </si>
  <si>
    <t>Oportunidades</t>
  </si>
  <si>
    <t>Objetivos del PID relacionados con la función de la Unidad Académica o Administrativa</t>
  </si>
  <si>
    <t xml:space="preserve"> Debilidades                 </t>
  </si>
  <si>
    <t>Amenazas</t>
  </si>
  <si>
    <t>Objetivos particulares del POA</t>
  </si>
  <si>
    <t>Presupuesto</t>
  </si>
  <si>
    <t>Meta</t>
  </si>
  <si>
    <t xml:space="preserve"> A. Marco Institucional y de la Unidad Académica o Administrativa , Objetivos Particulares.</t>
  </si>
  <si>
    <t>Código:  PL-F-01-3</t>
  </si>
  <si>
    <t>Partida Presupuestal</t>
  </si>
  <si>
    <t>Descripción de los logros</t>
  </si>
  <si>
    <t>Fecha: Septiembre de 2015</t>
  </si>
  <si>
    <t>Rev. 6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</si>
  <si>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País.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</si>
  <si>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tecnológico, en total correspondencia con el desarrollo sustentable de su entorno.</t>
  </si>
  <si>
    <r>
      <t xml:space="preserve">En la Universidad Politécnica de Tlaxcala formamos profesionales competentes, bajo un sistema de calidad congruente con las necesidades del desarrollo tecnológico, empresarial, social y sustentable del entorno,  orientado a la mejora continua.
</t>
    </r>
    <r>
      <rPr>
        <b/>
        <sz val="9"/>
        <color indexed="8"/>
        <rFont val="Tahoma"/>
        <family val="2"/>
      </rPr>
      <t>Valores</t>
    </r>
    <r>
      <rPr>
        <sz val="9"/>
        <color indexed="8"/>
        <rFont val="Tahoma"/>
        <family val="2"/>
      </rPr>
      <t xml:space="preserve">
</t>
    </r>
    <r>
      <rPr>
        <b/>
        <sz val="9"/>
        <color indexed="8"/>
        <rFont val="Tahoma"/>
        <family val="2"/>
      </rPr>
      <t xml:space="preserve">Respeto. </t>
    </r>
    <r>
      <rPr>
        <sz val="9"/>
        <color indexed="8"/>
        <rFont val="Tahoma"/>
        <family val="2"/>
      </rPr>
      <t xml:space="preserve">A la diversidad de pensamiento y cultura, a la institución y a lo que ésta representa para el desarrollo social.
</t>
    </r>
    <r>
      <rPr>
        <b/>
        <sz val="9"/>
        <color indexed="8"/>
        <rFont val="Tahoma"/>
        <family val="2"/>
      </rPr>
      <t xml:space="preserve">Honestidad. </t>
    </r>
    <r>
      <rPr>
        <sz val="9"/>
        <color indexed="8"/>
        <rFont val="Tahoma"/>
        <family val="2"/>
      </rPr>
      <t xml:space="preserve">Que hace posible el compromiso en el trabajo individual, colectivo, y la confianza en la actuación cotidiana.
</t>
    </r>
    <r>
      <rPr>
        <b/>
        <sz val="9"/>
        <color indexed="8"/>
        <rFont val="Tahoma"/>
        <family val="2"/>
      </rPr>
      <t xml:space="preserve">Lealtad. </t>
    </r>
    <r>
      <rPr>
        <sz val="9"/>
        <color indexed="8"/>
        <rFont val="Tahoma"/>
        <family val="2"/>
      </rPr>
      <t xml:space="preserve">Expresada en la identidad y orgullo de formar parte del PE.
</t>
    </r>
    <r>
      <rPr>
        <b/>
        <sz val="9"/>
        <color indexed="8"/>
        <rFont val="Tahoma"/>
        <family val="2"/>
      </rPr>
      <t xml:space="preserve">Disciplina. </t>
    </r>
    <r>
      <rPr>
        <sz val="9"/>
        <color indexed="8"/>
        <rFont val="Tahoma"/>
        <family val="2"/>
      </rPr>
      <t xml:space="preserve">Para garantizar el cumplimiento de las metas previstas para alcanzar los grandes propósitos planteados.
</t>
    </r>
    <r>
      <rPr>
        <b/>
        <sz val="9"/>
        <color indexed="8"/>
        <rFont val="Tahoma"/>
        <family val="2"/>
      </rPr>
      <t xml:space="preserve">Calidad. </t>
    </r>
    <r>
      <rPr>
        <sz val="9"/>
        <color indexed="8"/>
        <rFont val="Tahoma"/>
        <family val="2"/>
      </rPr>
      <t xml:space="preserve">Como norma permanente que rige la vida universitaria en el logro de la excelencia.
</t>
    </r>
    <r>
      <rPr>
        <b/>
        <sz val="9"/>
        <color indexed="8"/>
        <rFont val="Tahoma"/>
        <family val="2"/>
      </rPr>
      <t xml:space="preserve">Colaboración. </t>
    </r>
    <r>
      <rPr>
        <sz val="9"/>
        <color indexed="8"/>
        <rFont val="Tahoma"/>
        <family val="2"/>
      </rPr>
      <t xml:space="preserve">Como factor multiplicador de las capacidades universitarias.
</t>
    </r>
    <r>
      <rPr>
        <b/>
        <sz val="9"/>
        <color indexed="8"/>
        <rFont val="Tahoma"/>
        <family val="2"/>
      </rPr>
      <t xml:space="preserve">Libertad. </t>
    </r>
    <r>
      <rPr>
        <sz val="9"/>
        <color indexed="8"/>
        <rFont val="Tahoma"/>
        <family val="2"/>
      </rPr>
      <t xml:space="preserve">Como el ejercicio irrestricto de las ideas para impulsar la innovación y la mejora continua.
</t>
    </r>
    <r>
      <rPr>
        <b/>
        <sz val="9"/>
        <color indexed="8"/>
        <rFont val="Tahoma"/>
        <family val="2"/>
      </rPr>
      <t xml:space="preserve">Equidad. </t>
    </r>
    <r>
      <rPr>
        <sz val="9"/>
        <color indexed="8"/>
        <rFont val="Tahoma"/>
        <family val="2"/>
      </rPr>
      <t xml:space="preserve">En el acceso a oportunidades y beneficios.
</t>
    </r>
    <r>
      <rPr>
        <b/>
        <sz val="9"/>
        <color indexed="8"/>
        <rFont val="Tahoma"/>
        <family val="2"/>
      </rPr>
      <t xml:space="preserve">Tolerancia. </t>
    </r>
    <r>
      <rPr>
        <sz val="9"/>
        <color indexed="8"/>
        <rFont val="Tahoma"/>
        <family val="2"/>
      </rPr>
      <t xml:space="preserve">Respeto a las ideas, creencias o prácticas cuando son diferentes o contrarias a las propias.
</t>
    </r>
  </si>
  <si>
    <t xml:space="preserve">Objetivo 1: </t>
  </si>
  <si>
    <t>Monto Total del Presupuestado  Autorizado</t>
  </si>
  <si>
    <t>DICIEMBRE -- 2015</t>
  </si>
  <si>
    <t>RECTORIA</t>
  </si>
  <si>
    <t>Representar a la universidad y atender los requerimientos propios de las diferentes instancias mediante la aplicación e innovación de estrategias.</t>
  </si>
  <si>
    <t>Objetivo Particular 1:  Representar a la universidad y atender los requerimientos propios de las diferentes instancias mediante la aplicación e innovación de estrategias.</t>
  </si>
  <si>
    <t>Representar al 100% a  la universidad tanto internamente como externamente</t>
  </si>
  <si>
    <t>Asistir a reuniones internacionales</t>
  </si>
  <si>
    <t>Asistir a reuniones nacionales</t>
  </si>
  <si>
    <t>Gastos de representación</t>
  </si>
  <si>
    <t>Viáticos en el país</t>
  </si>
  <si>
    <t>Viáticos en el extranjero</t>
  </si>
  <si>
    <t>Pasajes aéreos</t>
  </si>
  <si>
    <t>Atender las actividades administrativas al 100%</t>
  </si>
  <si>
    <t xml:space="preserve">Atencion a oficios </t>
  </si>
  <si>
    <t>Asesoramiento y gestión de  administrativa</t>
  </si>
  <si>
    <t>Reuniones con el personal academico y administrativo</t>
  </si>
  <si>
    <t>Materiales, Utiles y equipos menores de oficina (papeleria)</t>
  </si>
  <si>
    <t>Materiales, Utiles y equipos menores de tics ( tóner )</t>
  </si>
  <si>
    <t>Productos alimenticios para personas</t>
  </si>
  <si>
    <t xml:space="preserve">Refacciones y accesorios menores </t>
  </si>
  <si>
    <t>Telefonía celular</t>
  </si>
  <si>
    <t>Utencilios para el servicio de alimentación</t>
  </si>
  <si>
    <t xml:space="preserve">Mtro. Narciso Xicohténcatl Rojas </t>
  </si>
  <si>
    <t>Rector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</si>
  <si>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</si>
  <si>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</si>
  <si>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</si>
  <si>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</si>
  <si>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</si>
  <si>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</si>
  <si>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</si>
  <si>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</si>
  <si>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</si>
  <si>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</si>
  <si>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</si>
  <si>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</si>
  <si>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</si>
  <si>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</si>
  <si>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</si>
  <si>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Servicios de consultoria</t>
  </si>
  <si>
    <t>Nombre de la Secretaria ó Dirección: Rectoria</t>
  </si>
  <si>
    <t xml:space="preserve"> Identificar las necesidades de profesionales relacionados con las ingenierías a través de la consulta a los diversos sectores de la sociedad
 Desarrollar el diseño curricular de las nuevas carreras de pregrado y posgrado así como el de los programas de educación continua y a distancia que ofertará la UPTx.
 Realizar la gestión necesaria para la óptima operación de todos los programas educativos.
 Contar con profesores y alumnos capacitados en la Educación Basada en Competencias, a través de Cursos-Talleres de Inducción
 Asegurar la calidad de los programas educativos.
 Promover la adquisición de nuevas habilidades y técnicas didácticas por parte del personal académico para el mejoramiento de su desempeño
 Aplicar efectivamente el modelo EBC
 Establecer un sistema de estímulos y reconocimientos a los docentes en base a un proceso de evaluación continua considerando rendimiento, acciones y logro de objetivos.
 Desarrollar una forma diferente de concebir el aprendizaje, en la utilización de métodos pedagógicos y tecnologías educativas y en la definición de los roles de los actores fundamentales de la educación superior
 Impulsar la consolidación de los Cuerpos Académicos
 Mejorar los procesos de organización, seguimiento y evaluación de los proyectos de investigación.
 Incrementar la producción científica de los profesores de tiempo completo dedicados a la investigación, en su modalidad básica, tecnológica y aplicada.
 Consolidar el programa de tutorías y asesorías con la acreditación de maestros como tutores, con capacitación permanente
 Fortalecer la Vinculación empresarial para ofrecer a los profesionales egresados oportunidades de empleo.
 Desarrollar y mantener actualizado un marco normativo acorde al modelo educativo, que dé sustento a la existencia y operatividad de la UPTx Evaluar periódicamente los planes de desarrollo y programas operativos anuales de la universidad para reorientar las políticas, objetivos, estrategias y metas planteadas.
</t>
  </si>
  <si>
    <t xml:space="preserve"> Identificar las necesidades de profesionales relacionados con las ingenierías a través de la consulta a los diversos sectores de la sociedad
 Desarrollar el diseño curricular de las nuevas carreras de pregrado y posgrado así como el de los programas de educación continua y a distancia que ofertará la UPTx.
 Contar con profesores y alumnos capacitados en la Educación Basada en Competencias, a través de Cursos-Talleres de Inducción
 Evaluar los programas por CIEES por medio del ajuste de los indicadores de la Universidad a las recomendaciones CIEES.
 Asegurar la calidad de los programas educativos.
 Promover la adquisición de nuevas habilidades y técnicas didácticas por parte del personal académico para el mejoramiento de su desempeño
 Aplicar efectivamente el modelo EBC
 Fortalecer las acciones de acompañamiento a los estudiantes
 Establecer un sistema de estímulos y reconocimientos a los docentes en base a un proceso de evaluación continua considerando rendimiento, acciones y logro de objetivos.
 Desarrollar una forma diferente de concebir el aprendizaje, en la utilización de métodos pedagógicos y tecnologías educativas y en la definición de los roles de los actores fundamentales de la educación superior
 Impulsar la consolidación de los Cuerpos Académicos
 Incrementar la producción científica de los profesores de tiempo completo dedicados a la investigación, en su modalidad básica, tecnológica y aplicada.
 Consolidar el programa de tutorías y asesorías con la acreditación de maestros como tutores, con capacitación permanente
 Fortalecer la Vinculación empresarial para ofrecer a los profesionales egresados oportunidades de empleo.
 Fortalecer el proceso de aprendizaje mediante el adecuado funcionamiento de  laboratorios y talleres.
 Desarrollar y mantener actualizado un marco normativo acorde al modelo educativo, que dé sustento a la existencia y operatividad de la UPTx Evaluar periódicamente los planes de desarrollo y programas operativos anuales de la universidad para reorientar las políticas, objetivos, estrategias y metas planteadas.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</si>
</sst>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Wingdings"/>
      <charset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85BD"/>
        <bgColor indexed="64"/>
      </patternFill>
    </fill>
    <fill>
      <patternFill patternType="solid">
        <fgColor rgb="FFBBB2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4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6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dotted">
        <color rgb="FF000066"/>
      </bottom>
      <diagonal/>
    </border>
    <border>
      <left style="dotted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theme="1"/>
      </left>
      <right/>
      <top style="thick">
        <color theme="1"/>
      </top>
      <bottom/>
      <diagonal/>
    </border>
    <border>
      <left style="medium">
        <color theme="1" tint="4.9989318521683403E-2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 style="dotted">
        <color rgb="FF000066"/>
      </right>
      <top/>
      <bottom/>
      <diagonal/>
    </border>
    <border>
      <left style="dotted">
        <color rgb="FF000066"/>
      </left>
      <right style="medium">
        <color theme="1"/>
      </right>
      <top/>
      <bottom/>
      <diagonal/>
    </border>
    <border>
      <left/>
      <right/>
      <top style="dotted">
        <color rgb="FF000066"/>
      </top>
      <bottom style="dotted">
        <color rgb="FF000066"/>
      </bottom>
      <diagonal/>
    </border>
    <border>
      <left style="medium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/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otted">
        <color rgb="FF000066"/>
      </top>
      <bottom/>
      <diagonal/>
    </border>
    <border>
      <left style="medium">
        <color theme="1" tint="4.9989318521683403E-2"/>
      </left>
      <right style="dotted">
        <color theme="1" tint="4.9989318521683403E-2"/>
      </right>
      <top/>
      <bottom style="medium">
        <color theme="1"/>
      </bottom>
      <diagonal/>
    </border>
    <border>
      <left/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 style="thick">
        <color theme="1"/>
      </right>
      <top style="dotted">
        <color rgb="FF000066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rgb="FF0033CC"/>
      </top>
      <bottom style="dotted">
        <color indexed="64"/>
      </bottom>
      <diagonal/>
    </border>
    <border>
      <left/>
      <right style="dotted">
        <color indexed="64"/>
      </right>
      <top style="thick">
        <color rgb="FF0033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rgb="FF1B0EC4"/>
      </bottom>
      <diagonal/>
    </border>
    <border>
      <left style="dotted">
        <color indexed="64"/>
      </left>
      <right/>
      <top style="thick">
        <color rgb="FF1B0EC4"/>
      </top>
      <bottom style="dotted">
        <color indexed="64"/>
      </bottom>
      <diagonal/>
    </border>
    <border>
      <left/>
      <right/>
      <top style="thick">
        <color rgb="FF1B0EC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/>
      <diagonal/>
    </border>
    <border>
      <left style="slantDashDot">
        <color theme="1"/>
      </left>
      <right style="thin">
        <color theme="1"/>
      </right>
      <top/>
      <bottom style="medium">
        <color theme="1"/>
      </bottom>
      <diagonal/>
    </border>
    <border>
      <left style="slantDashDot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66"/>
      </left>
      <right style="thin">
        <color rgb="FF000066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 style="slantDashDot">
        <color theme="1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medium">
        <color theme="1"/>
      </right>
      <top/>
      <bottom style="thick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slantDashDot">
        <color theme="1"/>
      </left>
      <right style="dotted">
        <color rgb="FF000066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ck">
        <color indexed="62"/>
      </bottom>
      <diagonal/>
    </border>
    <border>
      <left/>
      <right/>
      <top style="dotted">
        <color indexed="64"/>
      </top>
      <bottom style="thick">
        <color indexed="62"/>
      </bottom>
      <diagonal/>
    </border>
    <border>
      <left style="slantDashDot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slantDashDot">
        <color theme="1"/>
      </right>
      <top/>
      <bottom style="thick">
        <color theme="1"/>
      </bottom>
      <diagonal/>
    </border>
    <border>
      <left style="dotted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medium">
        <color theme="1"/>
      </left>
      <right/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slantDashDot">
        <color indexed="64"/>
      </left>
      <right style="dotted">
        <color theme="1"/>
      </right>
      <top/>
      <bottom style="thick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/>
      <top style="thin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/>
      <top style="medium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/>
      <diagonal/>
    </border>
    <border>
      <left style="dotted">
        <color indexed="63"/>
      </left>
      <right/>
      <top/>
      <bottom/>
      <diagonal/>
    </border>
    <border>
      <left style="dotted">
        <color indexed="63"/>
      </left>
      <right style="dotted">
        <color indexed="63"/>
      </right>
      <top/>
      <bottom/>
      <diagonal/>
    </border>
    <border>
      <left style="dotted">
        <color indexed="63"/>
      </left>
      <right/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 style="thick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 style="dotted">
        <color rgb="FF000066"/>
      </left>
      <right/>
      <top style="medium">
        <color theme="1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/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slantDashDot">
        <color indexed="64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indexed="64"/>
      </right>
      <top style="dotted">
        <color theme="1"/>
      </top>
      <bottom style="dotted">
        <color theme="1"/>
      </bottom>
      <diagonal/>
    </border>
    <border>
      <left/>
      <right style="slantDashDot">
        <color indexed="64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slantDashDot">
        <color indexed="64"/>
      </right>
      <top/>
      <bottom style="thick">
        <color theme="1"/>
      </bottom>
      <diagonal/>
    </border>
    <border>
      <left/>
      <right style="slantDashDot">
        <color theme="1"/>
      </right>
      <top style="dotted">
        <color theme="1"/>
      </top>
      <bottom style="dotted">
        <color theme="1"/>
      </bottom>
      <diagonal/>
    </border>
    <border>
      <left/>
      <right style="slantDashDot">
        <color theme="1"/>
      </right>
      <top/>
      <bottom style="thick">
        <color theme="1"/>
      </bottom>
      <diagonal/>
    </border>
    <border>
      <left style="thick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rgb="FF000066"/>
      </left>
      <right/>
      <top style="dotted">
        <color theme="1"/>
      </top>
      <bottom/>
      <diagonal/>
    </border>
    <border>
      <left style="medium">
        <color theme="1"/>
      </left>
      <right style="dotted">
        <color rgb="FF000066"/>
      </right>
      <top style="dotted">
        <color theme="1"/>
      </top>
      <bottom/>
      <diagonal/>
    </border>
    <border>
      <left style="medium">
        <color theme="1"/>
      </left>
      <right/>
      <top style="dotted">
        <color theme="1"/>
      </top>
      <bottom/>
      <diagonal/>
    </border>
    <border>
      <left/>
      <right style="slantDashDot">
        <color theme="1"/>
      </right>
      <top style="dotted">
        <color theme="1"/>
      </top>
      <bottom/>
      <diagonal/>
    </border>
    <border>
      <left style="dotted">
        <color indexed="64"/>
      </left>
      <right/>
      <top style="dotted">
        <color theme="1"/>
      </top>
      <bottom/>
      <diagonal/>
    </border>
    <border>
      <left style="dotted">
        <color rgb="FF000066"/>
      </left>
      <right style="slantDashDot">
        <color theme="1"/>
      </right>
      <top style="dotted">
        <color theme="1"/>
      </top>
      <bottom/>
      <diagonal/>
    </border>
    <border>
      <left style="dotted">
        <color rgb="FF000066"/>
      </left>
      <right style="medium">
        <color indexed="64"/>
      </right>
      <top style="dotted">
        <color theme="1"/>
      </top>
      <bottom/>
      <diagonal/>
    </border>
    <border>
      <left/>
      <right style="medium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indexed="64"/>
      </right>
      <top style="dotted">
        <color theme="1"/>
      </top>
      <bottom/>
      <diagonal/>
    </border>
    <border>
      <left style="thick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 style="slantDashDot">
        <color indexed="64"/>
      </right>
      <top style="thin">
        <color theme="1"/>
      </top>
      <bottom style="dotted">
        <color theme="1"/>
      </bottom>
      <diagonal/>
    </border>
    <border>
      <left style="slantDashDot">
        <color indexed="64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indexed="64"/>
      </right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 style="dotted">
        <color rgb="FF000066"/>
      </left>
      <right/>
      <top style="thin">
        <color theme="1"/>
      </top>
      <bottom style="dotted">
        <color theme="1"/>
      </bottom>
      <diagonal/>
    </border>
    <border>
      <left/>
      <right style="slantDashDot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medium">
        <color indexed="64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theme="1"/>
      </bottom>
      <diagonal/>
    </border>
    <border>
      <left style="thick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/>
      <right style="slantDashDot">
        <color indexed="64"/>
      </right>
      <top style="dotted">
        <color theme="1"/>
      </top>
      <bottom style="thin">
        <color theme="1"/>
      </bottom>
      <diagonal/>
    </border>
    <border>
      <left style="slantDashDot">
        <color indexed="64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indexed="64"/>
      </right>
      <top style="dotted">
        <color theme="1"/>
      </top>
      <bottom style="thin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/>
      <top style="dotted">
        <color theme="1"/>
      </top>
      <bottom style="thin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thin">
        <color theme="1"/>
      </bottom>
      <diagonal/>
    </border>
    <border>
      <left style="dotted">
        <color rgb="FF000066"/>
      </left>
      <right style="medium">
        <color indexed="64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dotted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44" fontId="11" fillId="0" borderId="66" xfId="1" applyFont="1" applyBorder="1" applyAlignment="1">
      <alignment horizontal="center" vertical="center" wrapText="1"/>
    </xf>
    <xf numFmtId="44" fontId="11" fillId="0" borderId="67" xfId="1" applyFont="1" applyBorder="1" applyAlignment="1">
      <alignment horizontal="center" vertical="center" wrapText="1"/>
    </xf>
    <xf numFmtId="44" fontId="11" fillId="0" borderId="69" xfId="1" applyFont="1" applyBorder="1" applyAlignment="1">
      <alignment horizontal="center" vertical="center" wrapText="1"/>
    </xf>
    <xf numFmtId="44" fontId="11" fillId="0" borderId="70" xfId="1" applyFont="1" applyBorder="1" applyAlignment="1">
      <alignment horizontal="center" vertical="center" wrapText="1"/>
    </xf>
    <xf numFmtId="44" fontId="11" fillId="0" borderId="71" xfId="1" applyFont="1" applyBorder="1" applyAlignment="1">
      <alignment horizontal="center" vertical="center" wrapText="1"/>
    </xf>
    <xf numFmtId="9" fontId="14" fillId="3" borderId="74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5" xfId="0" applyBorder="1"/>
    <xf numFmtId="0" fontId="0" fillId="0" borderId="76" xfId="0" applyBorder="1" applyAlignment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6" borderId="78" xfId="0" applyFont="1" applyFill="1" applyBorder="1" applyAlignment="1">
      <alignment vertical="center" wrapText="1"/>
    </xf>
    <xf numFmtId="0" fontId="15" fillId="6" borderId="79" xfId="0" applyFont="1" applyFill="1" applyBorder="1" applyAlignment="1">
      <alignment vertical="center" wrapText="1"/>
    </xf>
    <xf numFmtId="0" fontId="17" fillId="6" borderId="82" xfId="0" applyFont="1" applyFill="1" applyBorder="1" applyAlignment="1">
      <alignment horizontal="center" vertical="center" wrapText="1"/>
    </xf>
    <xf numFmtId="0" fontId="17" fillId="6" borderId="83" xfId="0" applyFont="1" applyFill="1" applyBorder="1" applyAlignment="1">
      <alignment horizontal="center" vertical="center" wrapText="1"/>
    </xf>
    <xf numFmtId="0" fontId="16" fillId="6" borderId="83" xfId="0" applyFont="1" applyFill="1" applyBorder="1" applyAlignment="1">
      <alignment horizontal="center" vertical="center" wrapText="1"/>
    </xf>
    <xf numFmtId="0" fontId="18" fillId="6" borderId="79" xfId="0" applyFont="1" applyFill="1" applyBorder="1" applyAlignment="1">
      <alignment horizontal="center" vertical="center" wrapText="1"/>
    </xf>
    <xf numFmtId="0" fontId="2" fillId="18" borderId="0" xfId="0" applyFont="1" applyFill="1"/>
    <xf numFmtId="0" fontId="0" fillId="0" borderId="10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5" xfId="0" applyBorder="1" applyAlignment="1">
      <alignment horizontal="left"/>
    </xf>
    <xf numFmtId="0" fontId="10" fillId="6" borderId="110" xfId="0" applyFont="1" applyFill="1" applyBorder="1" applyAlignment="1">
      <alignment horizontal="center" vertical="center" wrapText="1"/>
    </xf>
    <xf numFmtId="0" fontId="10" fillId="6" borderId="112" xfId="0" applyFont="1" applyFill="1" applyBorder="1" applyAlignment="1">
      <alignment horizontal="center" vertical="center" wrapText="1"/>
    </xf>
    <xf numFmtId="0" fontId="10" fillId="6" borderId="111" xfId="0" applyFont="1" applyFill="1" applyBorder="1" applyAlignment="1">
      <alignment horizontal="center" vertical="center" wrapText="1"/>
    </xf>
    <xf numFmtId="44" fontId="11" fillId="0" borderId="121" xfId="1" applyFont="1" applyBorder="1" applyAlignment="1">
      <alignment horizontal="center" vertical="center" wrapText="1"/>
    </xf>
    <xf numFmtId="44" fontId="11" fillId="0" borderId="122" xfId="1" applyFont="1" applyBorder="1" applyAlignment="1">
      <alignment horizontal="center" vertical="center" wrapText="1"/>
    </xf>
    <xf numFmtId="44" fontId="11" fillId="0" borderId="120" xfId="1" applyFont="1" applyBorder="1" applyAlignment="1">
      <alignment horizontal="center" vertical="center" wrapText="1"/>
    </xf>
    <xf numFmtId="44" fontId="11" fillId="0" borderId="123" xfId="1" applyFont="1" applyBorder="1" applyAlignment="1">
      <alignment horizontal="center" vertical="center" wrapText="1"/>
    </xf>
    <xf numFmtId="44" fontId="11" fillId="0" borderId="124" xfId="1" applyFont="1" applyBorder="1" applyAlignment="1">
      <alignment horizontal="center" vertical="center" wrapText="1"/>
    </xf>
    <xf numFmtId="44" fontId="2" fillId="0" borderId="126" xfId="0" applyNumberFormat="1" applyFont="1" applyBorder="1"/>
    <xf numFmtId="44" fontId="8" fillId="17" borderId="128" xfId="0" applyNumberFormat="1" applyFont="1" applyFill="1" applyBorder="1"/>
    <xf numFmtId="44" fontId="11" fillId="0" borderId="129" xfId="1" applyFont="1" applyBorder="1" applyAlignment="1">
      <alignment horizontal="center" vertical="center" wrapText="1"/>
    </xf>
    <xf numFmtId="44" fontId="11" fillId="0" borderId="98" xfId="1" applyFont="1" applyBorder="1" applyAlignment="1">
      <alignment horizontal="center" vertical="center" wrapText="1"/>
    </xf>
    <xf numFmtId="44" fontId="11" fillId="0" borderId="130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wrapText="1"/>
    </xf>
    <xf numFmtId="0" fontId="11" fillId="12" borderId="53" xfId="0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5" xfId="0" applyFont="1" applyFill="1" applyBorder="1" applyAlignment="1">
      <alignment horizontal="center" vertical="center" wrapText="1"/>
    </xf>
    <xf numFmtId="44" fontId="11" fillId="0" borderId="132" xfId="1" applyFont="1" applyBorder="1" applyAlignment="1">
      <alignment horizontal="center" vertical="center" wrapText="1"/>
    </xf>
    <xf numFmtId="44" fontId="11" fillId="0" borderId="134" xfId="1" applyFont="1" applyBorder="1" applyAlignment="1">
      <alignment horizontal="center" vertical="center" wrapText="1"/>
    </xf>
    <xf numFmtId="44" fontId="11" fillId="0" borderId="135" xfId="1" applyFont="1" applyBorder="1" applyAlignment="1">
      <alignment horizontal="center" vertical="center" wrapText="1"/>
    </xf>
    <xf numFmtId="44" fontId="11" fillId="0" borderId="137" xfId="1" applyFont="1" applyBorder="1" applyAlignment="1">
      <alignment horizontal="center" vertical="center" wrapText="1"/>
    </xf>
    <xf numFmtId="44" fontId="11" fillId="0" borderId="138" xfId="1" applyFont="1" applyBorder="1" applyAlignment="1">
      <alignment horizontal="center" vertical="center" wrapText="1"/>
    </xf>
    <xf numFmtId="44" fontId="11" fillId="0" borderId="139" xfId="1" applyFont="1" applyBorder="1" applyAlignment="1">
      <alignment horizontal="center" vertical="center" wrapText="1"/>
    </xf>
    <xf numFmtId="44" fontId="8" fillId="16" borderId="125" xfId="0" applyNumberFormat="1" applyFont="1" applyFill="1" applyBorder="1"/>
    <xf numFmtId="44" fontId="10" fillId="18" borderId="141" xfId="0" applyNumberFormat="1" applyFont="1" applyFill="1" applyBorder="1" applyAlignment="1">
      <alignment vertical="center"/>
    </xf>
    <xf numFmtId="44" fontId="8" fillId="18" borderId="125" xfId="0" applyNumberFormat="1" applyFont="1" applyFill="1" applyBorder="1"/>
    <xf numFmtId="0" fontId="0" fillId="0" borderId="125" xfId="0" applyBorder="1"/>
    <xf numFmtId="0" fontId="0" fillId="0" borderId="142" xfId="0" applyBorder="1"/>
    <xf numFmtId="44" fontId="2" fillId="0" borderId="127" xfId="0" applyNumberFormat="1" applyFont="1" applyBorder="1"/>
    <xf numFmtId="0" fontId="11" fillId="0" borderId="143" xfId="2" applyNumberFormat="1" applyFont="1" applyBorder="1" applyAlignment="1">
      <alignment horizontal="center" vertical="center" wrapText="1"/>
    </xf>
    <xf numFmtId="0" fontId="11" fillId="0" borderId="144" xfId="2" applyNumberFormat="1" applyFont="1" applyBorder="1" applyAlignment="1">
      <alignment horizontal="center" vertical="center" wrapText="1"/>
    </xf>
    <xf numFmtId="44" fontId="8" fillId="2" borderId="125" xfId="0" applyNumberFormat="1" applyFont="1" applyFill="1" applyBorder="1"/>
    <xf numFmtId="44" fontId="2" fillId="0" borderId="145" xfId="0" applyNumberFormat="1" applyFont="1" applyBorder="1"/>
    <xf numFmtId="0" fontId="16" fillId="0" borderId="79" xfId="0" applyFont="1" applyBorder="1" applyAlignment="1">
      <alignment vertical="center" wrapText="1"/>
    </xf>
    <xf numFmtId="17" fontId="16" fillId="0" borderId="79" xfId="0" applyNumberFormat="1" applyFont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2"/>
    </xf>
    <xf numFmtId="0" fontId="19" fillId="0" borderId="83" xfId="0" applyFont="1" applyBorder="1" applyAlignment="1">
      <alignment horizontal="left" vertical="center" wrapText="1" indent="2"/>
    </xf>
    <xf numFmtId="0" fontId="22" fillId="0" borderId="78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 indent="2"/>
    </xf>
    <xf numFmtId="0" fontId="19" fillId="0" borderId="78" xfId="0" applyFont="1" applyBorder="1" applyAlignment="1">
      <alignment horizontal="left" vertical="center" wrapText="1"/>
    </xf>
    <xf numFmtId="0" fontId="19" fillId="0" borderId="83" xfId="0" applyFont="1" applyBorder="1" applyAlignment="1">
      <alignment horizontal="left" vertical="center" wrapText="1"/>
    </xf>
    <xf numFmtId="0" fontId="19" fillId="0" borderId="78" xfId="0" applyFont="1" applyBorder="1" applyAlignment="1">
      <alignment horizontal="left" vertical="center" wrapText="1" indent="2"/>
    </xf>
    <xf numFmtId="44" fontId="17" fillId="0" borderId="146" xfId="1" applyFont="1" applyBorder="1" applyAlignment="1">
      <alignment horizontal="left" vertical="center" wrapText="1"/>
    </xf>
    <xf numFmtId="0" fontId="20" fillId="0" borderId="78" xfId="0" applyFont="1" applyBorder="1" applyAlignment="1">
      <alignment vertical="center" wrapText="1"/>
    </xf>
    <xf numFmtId="44" fontId="2" fillId="0" borderId="125" xfId="0" applyNumberFormat="1" applyFont="1" applyBorder="1"/>
    <xf numFmtId="44" fontId="2" fillId="0" borderId="149" xfId="0" applyNumberFormat="1" applyFont="1" applyBorder="1"/>
    <xf numFmtId="44" fontId="8" fillId="3" borderId="125" xfId="0" applyNumberFormat="1" applyFont="1" applyFill="1" applyBorder="1"/>
    <xf numFmtId="44" fontId="2" fillId="0" borderId="150" xfId="0" applyNumberFormat="1" applyFont="1" applyBorder="1"/>
    <xf numFmtId="44" fontId="13" fillId="0" borderId="125" xfId="0" applyNumberFormat="1" applyFont="1" applyBorder="1"/>
    <xf numFmtId="44" fontId="11" fillId="0" borderId="151" xfId="1" applyFont="1" applyBorder="1" applyAlignment="1">
      <alignment horizontal="center" vertical="center" wrapText="1"/>
    </xf>
    <xf numFmtId="44" fontId="11" fillId="0" borderId="155" xfId="1" applyFont="1" applyBorder="1" applyAlignment="1">
      <alignment horizontal="center" vertical="center" wrapText="1"/>
    </xf>
    <xf numFmtId="44" fontId="11" fillId="0" borderId="156" xfId="1" applyFont="1" applyBorder="1" applyAlignment="1">
      <alignment horizontal="center" vertical="center" wrapText="1"/>
    </xf>
    <xf numFmtId="44" fontId="11" fillId="0" borderId="157" xfId="1" applyFont="1" applyBorder="1" applyAlignment="1">
      <alignment horizontal="center" vertical="center" wrapText="1"/>
    </xf>
    <xf numFmtId="44" fontId="13" fillId="0" borderId="145" xfId="1" applyFont="1" applyBorder="1"/>
    <xf numFmtId="44" fontId="2" fillId="0" borderId="158" xfId="0" applyNumberFormat="1" applyFont="1" applyBorder="1"/>
    <xf numFmtId="44" fontId="11" fillId="0" borderId="162" xfId="1" applyFont="1" applyBorder="1" applyAlignment="1">
      <alignment horizontal="center" vertical="center" wrapText="1"/>
    </xf>
    <xf numFmtId="0" fontId="11" fillId="0" borderId="123" xfId="0" applyFont="1" applyBorder="1" applyAlignment="1">
      <alignment horizontal="left" vertical="center" wrapText="1"/>
    </xf>
    <xf numFmtId="0" fontId="11" fillId="0" borderId="134" xfId="0" applyFont="1" applyBorder="1" applyAlignment="1">
      <alignment horizontal="left" vertical="center" wrapText="1"/>
    </xf>
    <xf numFmtId="44" fontId="11" fillId="0" borderId="163" xfId="1" applyFont="1" applyBorder="1" applyAlignment="1">
      <alignment horizontal="center" vertical="center" wrapText="1"/>
    </xf>
    <xf numFmtId="44" fontId="11" fillId="0" borderId="169" xfId="1" applyFont="1" applyBorder="1" applyAlignment="1">
      <alignment horizontal="center" vertical="center" wrapText="1"/>
    </xf>
    <xf numFmtId="44" fontId="0" fillId="0" borderId="0" xfId="0" applyNumberFormat="1"/>
    <xf numFmtId="44" fontId="0" fillId="0" borderId="0" xfId="1" applyFont="1"/>
    <xf numFmtId="44" fontId="9" fillId="0" borderId="88" xfId="1" applyFont="1" applyBorder="1" applyAlignment="1">
      <alignment horizontal="left" vertical="center" wrapText="1"/>
    </xf>
    <xf numFmtId="44" fontId="11" fillId="0" borderId="171" xfId="1" applyFont="1" applyBorder="1" applyAlignment="1">
      <alignment horizontal="center" vertical="center" wrapText="1"/>
    </xf>
    <xf numFmtId="0" fontId="11" fillId="0" borderId="177" xfId="0" applyNumberFormat="1" applyFont="1" applyBorder="1" applyAlignment="1">
      <alignment horizontal="center" vertical="center" wrapText="1"/>
    </xf>
    <xf numFmtId="17" fontId="11" fillId="0" borderId="178" xfId="0" applyNumberFormat="1" applyFont="1" applyBorder="1" applyAlignment="1">
      <alignment horizontal="center" vertical="center" wrapText="1"/>
    </xf>
    <xf numFmtId="44" fontId="11" fillId="0" borderId="179" xfId="1" applyFont="1" applyBorder="1" applyAlignment="1">
      <alignment horizontal="center" vertical="center" wrapText="1"/>
    </xf>
    <xf numFmtId="44" fontId="11" fillId="0" borderId="177" xfId="1" applyFont="1" applyBorder="1" applyAlignment="1">
      <alignment horizontal="center" vertical="center" wrapText="1"/>
    </xf>
    <xf numFmtId="44" fontId="11" fillId="0" borderId="178" xfId="1" applyFont="1" applyBorder="1" applyAlignment="1">
      <alignment horizontal="center" vertical="center" wrapText="1"/>
    </xf>
    <xf numFmtId="44" fontId="11" fillId="0" borderId="180" xfId="1" applyFont="1" applyBorder="1" applyAlignment="1">
      <alignment horizontal="center" vertical="center" wrapText="1"/>
    </xf>
    <xf numFmtId="44" fontId="11" fillId="0" borderId="181" xfId="1" applyFont="1" applyBorder="1" applyAlignment="1">
      <alignment horizontal="center" vertical="center" wrapText="1"/>
    </xf>
    <xf numFmtId="44" fontId="11" fillId="0" borderId="182" xfId="1" applyFont="1" applyBorder="1" applyAlignment="1">
      <alignment horizontal="center" vertical="center" wrapText="1"/>
    </xf>
    <xf numFmtId="44" fontId="11" fillId="0" borderId="66" xfId="0" applyNumberFormat="1" applyFont="1" applyBorder="1" applyAlignment="1">
      <alignment horizontal="center" vertical="center" wrapText="1"/>
    </xf>
    <xf numFmtId="0" fontId="11" fillId="0" borderId="165" xfId="0" applyFont="1" applyBorder="1" applyAlignment="1">
      <alignment horizontal="left" vertical="center" wrapText="1"/>
    </xf>
    <xf numFmtId="0" fontId="11" fillId="0" borderId="183" xfId="0" applyFont="1" applyBorder="1" applyAlignment="1">
      <alignment horizontal="left" vertical="center" wrapText="1"/>
    </xf>
    <xf numFmtId="0" fontId="11" fillId="0" borderId="137" xfId="0" applyNumberFormat="1" applyFont="1" applyBorder="1" applyAlignment="1">
      <alignment horizontal="center" vertical="center" wrapText="1"/>
    </xf>
    <xf numFmtId="17" fontId="11" fillId="0" borderId="185" xfId="0" applyNumberFormat="1" applyFont="1" applyBorder="1" applyAlignment="1">
      <alignment horizontal="center" vertical="center" wrapText="1"/>
    </xf>
    <xf numFmtId="44" fontId="11" fillId="0" borderId="186" xfId="1" applyFont="1" applyBorder="1" applyAlignment="1">
      <alignment horizontal="center" vertical="center" wrapText="1"/>
    </xf>
    <xf numFmtId="44" fontId="11" fillId="0" borderId="185" xfId="1" applyFont="1" applyBorder="1" applyAlignment="1">
      <alignment horizontal="center" vertical="center" wrapText="1"/>
    </xf>
    <xf numFmtId="44" fontId="11" fillId="0" borderId="187" xfId="1" applyFont="1" applyBorder="1" applyAlignment="1">
      <alignment horizontal="center" vertical="center" wrapText="1"/>
    </xf>
    <xf numFmtId="44" fontId="11" fillId="0" borderId="188" xfId="1" applyFont="1" applyBorder="1" applyAlignment="1">
      <alignment horizontal="center" vertical="center" wrapText="1"/>
    </xf>
    <xf numFmtId="44" fontId="11" fillId="0" borderId="70" xfId="0" applyNumberFormat="1" applyFont="1" applyBorder="1" applyAlignment="1">
      <alignment horizontal="center" vertical="center" wrapText="1"/>
    </xf>
    <xf numFmtId="0" fontId="11" fillId="0" borderId="189" xfId="0" applyFont="1" applyBorder="1" applyAlignment="1">
      <alignment horizontal="left" vertical="center" wrapText="1"/>
    </xf>
    <xf numFmtId="44" fontId="11" fillId="0" borderId="190" xfId="1" applyFont="1" applyBorder="1" applyAlignment="1">
      <alignment horizontal="center" vertical="center" wrapText="1"/>
    </xf>
    <xf numFmtId="44" fontId="11" fillId="0" borderId="192" xfId="1" applyFont="1" applyBorder="1" applyAlignment="1">
      <alignment horizontal="center" vertical="center" wrapText="1"/>
    </xf>
    <xf numFmtId="44" fontId="11" fillId="0" borderId="193" xfId="1" applyFont="1" applyBorder="1" applyAlignment="1">
      <alignment horizontal="center" vertical="center" wrapText="1"/>
    </xf>
    <xf numFmtId="0" fontId="11" fillId="0" borderId="123" xfId="0" applyNumberFormat="1" applyFont="1" applyBorder="1" applyAlignment="1">
      <alignment horizontal="center" vertical="center" wrapText="1"/>
    </xf>
    <xf numFmtId="17" fontId="11" fillId="0" borderId="98" xfId="0" applyNumberFormat="1" applyFont="1" applyBorder="1" applyAlignment="1">
      <alignment horizontal="center" vertical="center" wrapText="1"/>
    </xf>
    <xf numFmtId="44" fontId="2" fillId="0" borderId="141" xfId="0" applyNumberFormat="1" applyFont="1" applyBorder="1"/>
    <xf numFmtId="44" fontId="2" fillId="0" borderId="195" xfId="0" applyNumberFormat="1" applyFont="1" applyBorder="1"/>
    <xf numFmtId="44" fontId="2" fillId="0" borderId="197" xfId="0" applyNumberFormat="1" applyFont="1" applyBorder="1"/>
    <xf numFmtId="44" fontId="24" fillId="0" borderId="70" xfId="1" applyFont="1" applyBorder="1" applyAlignment="1">
      <alignment vertical="center"/>
    </xf>
    <xf numFmtId="44" fontId="24" fillId="0" borderId="123" xfId="1" applyFont="1" applyBorder="1" applyAlignment="1">
      <alignment vertical="center"/>
    </xf>
    <xf numFmtId="44" fontId="24" fillId="0" borderId="194" xfId="1" applyFont="1" applyBorder="1" applyAlignment="1">
      <alignment vertical="center"/>
    </xf>
    <xf numFmtId="44" fontId="24" fillId="0" borderId="131" xfId="1" applyFont="1" applyBorder="1" applyAlignment="1">
      <alignment vertical="center"/>
    </xf>
    <xf numFmtId="44" fontId="24" fillId="0" borderId="132" xfId="1" applyFont="1" applyBorder="1" applyAlignment="1">
      <alignment vertical="center"/>
    </xf>
    <xf numFmtId="44" fontId="24" fillId="0" borderId="196" xfId="1" applyFont="1" applyBorder="1" applyAlignment="1">
      <alignment vertical="center"/>
    </xf>
    <xf numFmtId="0" fontId="11" fillId="0" borderId="171" xfId="0" applyNumberFormat="1" applyFont="1" applyBorder="1" applyAlignment="1">
      <alignment horizontal="center" vertical="center" wrapText="1"/>
    </xf>
    <xf numFmtId="17" fontId="11" fillId="0" borderId="199" xfId="0" applyNumberFormat="1" applyFont="1" applyBorder="1" applyAlignment="1">
      <alignment horizontal="center" vertical="center" wrapText="1"/>
    </xf>
    <xf numFmtId="44" fontId="11" fillId="0" borderId="200" xfId="1" applyFont="1" applyBorder="1" applyAlignment="1">
      <alignment horizontal="center" vertical="center" wrapText="1"/>
    </xf>
    <xf numFmtId="44" fontId="11" fillId="0" borderId="199" xfId="1" applyFont="1" applyBorder="1" applyAlignment="1">
      <alignment horizontal="center" vertical="center" wrapText="1"/>
    </xf>
    <xf numFmtId="44" fontId="11" fillId="0" borderId="201" xfId="1" applyFont="1" applyBorder="1" applyAlignment="1">
      <alignment horizontal="center" vertical="center" wrapText="1"/>
    </xf>
    <xf numFmtId="44" fontId="11" fillId="0" borderId="202" xfId="1" applyFont="1" applyBorder="1" applyAlignment="1">
      <alignment horizontal="center" vertical="center" wrapText="1"/>
    </xf>
    <xf numFmtId="44" fontId="11" fillId="0" borderId="203" xfId="1" applyFont="1" applyBorder="1" applyAlignment="1">
      <alignment horizontal="center" vertical="center" wrapText="1"/>
    </xf>
    <xf numFmtId="44" fontId="11" fillId="0" borderId="204" xfId="1" applyFont="1" applyBorder="1" applyAlignment="1">
      <alignment horizontal="center" vertical="center" wrapText="1"/>
    </xf>
    <xf numFmtId="44" fontId="11" fillId="0" borderId="205" xfId="1" applyFont="1" applyBorder="1" applyAlignment="1">
      <alignment horizontal="center" vertical="center" wrapText="1"/>
    </xf>
    <xf numFmtId="0" fontId="11" fillId="0" borderId="206" xfId="2" applyNumberFormat="1" applyFont="1" applyBorder="1" applyAlignment="1">
      <alignment horizontal="center" vertical="center" wrapText="1"/>
    </xf>
    <xf numFmtId="44" fontId="11" fillId="0" borderId="122" xfId="0" applyNumberFormat="1" applyFont="1" applyBorder="1" applyAlignment="1">
      <alignment horizontal="center" vertical="center" wrapText="1"/>
    </xf>
    <xf numFmtId="0" fontId="11" fillId="0" borderId="207" xfId="0" applyFont="1" applyBorder="1" applyAlignment="1">
      <alignment horizontal="left" vertical="center" wrapText="1"/>
    </xf>
    <xf numFmtId="0" fontId="11" fillId="0" borderId="162" xfId="0" applyNumberFormat="1" applyFont="1" applyBorder="1" applyAlignment="1">
      <alignment horizontal="center" vertical="center" wrapText="1"/>
    </xf>
    <xf numFmtId="17" fontId="11" fillId="0" borderId="163" xfId="0" applyNumberFormat="1" applyFont="1" applyBorder="1" applyAlignment="1">
      <alignment horizontal="center" vertical="center" wrapText="1"/>
    </xf>
    <xf numFmtId="44" fontId="24" fillId="0" borderId="129" xfId="1" applyFont="1" applyBorder="1" applyAlignment="1">
      <alignment vertical="center"/>
    </xf>
    <xf numFmtId="44" fontId="24" fillId="0" borderId="162" xfId="1" applyFont="1" applyBorder="1" applyAlignment="1">
      <alignment vertical="center"/>
    </xf>
    <xf numFmtId="44" fontId="24" fillId="0" borderId="210" xfId="1" applyFont="1" applyBorder="1" applyAlignment="1">
      <alignment vertical="center"/>
    </xf>
    <xf numFmtId="44" fontId="11" fillId="0" borderId="211" xfId="1" applyFont="1" applyBorder="1" applyAlignment="1">
      <alignment horizontal="center" vertical="center" wrapText="1"/>
    </xf>
    <xf numFmtId="44" fontId="11" fillId="0" borderId="212" xfId="1" applyFont="1" applyBorder="1" applyAlignment="1">
      <alignment horizontal="center" vertical="center" wrapText="1"/>
    </xf>
    <xf numFmtId="44" fontId="11" fillId="0" borderId="213" xfId="1" applyFont="1" applyBorder="1" applyAlignment="1">
      <alignment horizontal="center" vertical="center" wrapText="1"/>
    </xf>
    <xf numFmtId="44" fontId="11" fillId="0" borderId="214" xfId="1" applyFont="1" applyBorder="1" applyAlignment="1">
      <alignment horizontal="center" vertical="center" wrapText="1"/>
    </xf>
    <xf numFmtId="44" fontId="24" fillId="0" borderId="152" xfId="1" applyFont="1" applyBorder="1" applyAlignment="1">
      <alignment vertical="center"/>
    </xf>
    <xf numFmtId="44" fontId="24" fillId="0" borderId="215" xfId="1" applyFont="1" applyBorder="1" applyAlignment="1">
      <alignment vertical="center"/>
    </xf>
    <xf numFmtId="44" fontId="11" fillId="0" borderId="216" xfId="1" applyFont="1" applyBorder="1" applyAlignment="1">
      <alignment horizontal="center" vertical="center" wrapText="1"/>
    </xf>
    <xf numFmtId="44" fontId="24" fillId="0" borderId="213" xfId="1" applyFont="1" applyBorder="1" applyAlignment="1">
      <alignment vertical="center"/>
    </xf>
    <xf numFmtId="44" fontId="11" fillId="0" borderId="217" xfId="1" applyFont="1" applyBorder="1" applyAlignment="1">
      <alignment horizontal="center" vertical="center" wrapText="1"/>
    </xf>
    <xf numFmtId="44" fontId="11" fillId="0" borderId="218" xfId="1" applyFont="1" applyBorder="1" applyAlignment="1">
      <alignment horizontal="center" vertical="center" wrapText="1"/>
    </xf>
    <xf numFmtId="44" fontId="11" fillId="0" borderId="219" xfId="1" applyFont="1" applyBorder="1" applyAlignment="1">
      <alignment horizontal="center" vertical="center" wrapText="1"/>
    </xf>
    <xf numFmtId="0" fontId="11" fillId="0" borderId="220" xfId="0" applyFont="1" applyBorder="1" applyAlignment="1">
      <alignment horizontal="left" vertical="center" wrapText="1"/>
    </xf>
    <xf numFmtId="0" fontId="11" fillId="0" borderId="155" xfId="0" applyNumberFormat="1" applyFont="1" applyBorder="1" applyAlignment="1">
      <alignment horizontal="center" vertical="center" wrapText="1"/>
    </xf>
    <xf numFmtId="17" fontId="11" fillId="0" borderId="156" xfId="0" applyNumberFormat="1" applyFont="1" applyBorder="1" applyAlignment="1">
      <alignment horizontal="center" vertical="center" wrapText="1"/>
    </xf>
    <xf numFmtId="44" fontId="24" fillId="0" borderId="121" xfId="1" applyFont="1" applyBorder="1" applyAlignment="1">
      <alignment vertical="center"/>
    </xf>
    <xf numFmtId="44" fontId="24" fillId="0" borderId="155" xfId="1" applyFont="1" applyBorder="1" applyAlignment="1">
      <alignment vertical="center"/>
    </xf>
    <xf numFmtId="44" fontId="24" fillId="0" borderId="223" xfId="1" applyFont="1" applyBorder="1" applyAlignment="1">
      <alignment vertical="center"/>
    </xf>
    <xf numFmtId="44" fontId="11" fillId="0" borderId="224" xfId="1" applyFont="1" applyBorder="1" applyAlignment="1">
      <alignment horizontal="center" vertical="center" wrapText="1"/>
    </xf>
    <xf numFmtId="44" fontId="11" fillId="0" borderId="225" xfId="1" applyFont="1" applyBorder="1" applyAlignment="1">
      <alignment horizontal="center" vertical="center" wrapText="1"/>
    </xf>
    <xf numFmtId="44" fontId="11" fillId="0" borderId="226" xfId="1" applyFont="1" applyBorder="1" applyAlignment="1">
      <alignment horizontal="center" vertical="center" wrapText="1"/>
    </xf>
    <xf numFmtId="44" fontId="11" fillId="0" borderId="227" xfId="1" applyFont="1" applyBorder="1" applyAlignment="1">
      <alignment horizontal="center" vertical="center" wrapText="1"/>
    </xf>
    <xf numFmtId="44" fontId="11" fillId="0" borderId="228" xfId="1" applyFont="1" applyBorder="1" applyAlignment="1">
      <alignment horizontal="center" vertical="center" wrapText="1"/>
    </xf>
    <xf numFmtId="44" fontId="11" fillId="0" borderId="229" xfId="1" applyFont="1" applyBorder="1" applyAlignment="1">
      <alignment horizontal="center" vertical="center" wrapText="1"/>
    </xf>
    <xf numFmtId="44" fontId="11" fillId="0" borderId="230" xfId="1" applyFont="1" applyBorder="1" applyAlignment="1">
      <alignment horizontal="center" vertical="center" wrapText="1"/>
    </xf>
    <xf numFmtId="44" fontId="11" fillId="0" borderId="231" xfId="1" applyFont="1" applyBorder="1" applyAlignment="1">
      <alignment horizontal="center" vertical="center" wrapText="1"/>
    </xf>
    <xf numFmtId="44" fontId="11" fillId="0" borderId="232" xfId="1" applyFont="1" applyBorder="1" applyAlignment="1">
      <alignment horizontal="center" vertical="center" wrapText="1"/>
    </xf>
    <xf numFmtId="44" fontId="11" fillId="0" borderId="233" xfId="1" applyFont="1" applyBorder="1" applyAlignment="1">
      <alignment horizontal="center" vertical="center" wrapText="1"/>
    </xf>
    <xf numFmtId="0" fontId="11" fillId="0" borderId="234" xfId="0" applyFont="1" applyBorder="1" applyAlignment="1">
      <alignment horizontal="left" vertical="center" wrapText="1"/>
    </xf>
    <xf numFmtId="44" fontId="0" fillId="0" borderId="0" xfId="0" applyNumberFormat="1" applyProtection="1">
      <protection locked="0"/>
    </xf>
    <xf numFmtId="0" fontId="16" fillId="6" borderId="80" xfId="0" applyFont="1" applyFill="1" applyBorder="1" applyAlignment="1">
      <alignment horizontal="center" vertical="center" wrapText="1"/>
    </xf>
    <xf numFmtId="0" fontId="16" fillId="6" borderId="8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10" fillId="18" borderId="0" xfId="0" applyFont="1" applyFill="1" applyAlignment="1">
      <alignment horizontal="center" vertical="center"/>
    </xf>
    <xf numFmtId="0" fontId="16" fillId="6" borderId="68" xfId="0" applyFont="1" applyFill="1" applyBorder="1" applyAlignment="1">
      <alignment horizontal="center" vertical="center" wrapText="1"/>
    </xf>
    <xf numFmtId="0" fontId="16" fillId="6" borderId="79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0" borderId="79" xfId="0" applyFont="1" applyBorder="1" applyAlignment="1">
      <alignment horizontal="left" vertical="center" wrapText="1"/>
    </xf>
    <xf numFmtId="0" fontId="16" fillId="6" borderId="84" xfId="0" applyFont="1" applyFill="1" applyBorder="1" applyAlignment="1">
      <alignment horizontal="center" vertical="center" wrapText="1"/>
    </xf>
    <xf numFmtId="0" fontId="16" fillId="6" borderId="85" xfId="0" applyFont="1" applyFill="1" applyBorder="1" applyAlignment="1">
      <alignment horizontal="center" vertical="center" wrapText="1"/>
    </xf>
    <xf numFmtId="0" fontId="16" fillId="6" borderId="86" xfId="0" applyFont="1" applyFill="1" applyBorder="1" applyAlignment="1">
      <alignment horizontal="center" vertical="center" wrapText="1"/>
    </xf>
    <xf numFmtId="0" fontId="16" fillId="6" borderId="83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79" xfId="0" applyFont="1" applyFill="1" applyBorder="1" applyAlignment="1">
      <alignment horizontal="center" vertical="center" wrapText="1"/>
    </xf>
    <xf numFmtId="0" fontId="18" fillId="6" borderId="68" xfId="0" applyFont="1" applyFill="1" applyBorder="1" applyAlignment="1">
      <alignment horizontal="center" vertical="center" wrapText="1"/>
    </xf>
    <xf numFmtId="0" fontId="18" fillId="6" borderId="79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79" xfId="0" applyFont="1" applyBorder="1" applyAlignment="1">
      <alignment horizontal="left" vertical="center" wrapText="1"/>
    </xf>
    <xf numFmtId="0" fontId="18" fillId="6" borderId="87" xfId="0" applyFont="1" applyFill="1" applyBorder="1" applyAlignment="1">
      <alignment horizontal="center" vertical="center" wrapText="1"/>
    </xf>
    <xf numFmtId="0" fontId="23" fillId="0" borderId="147" xfId="0" applyFont="1" applyBorder="1" applyAlignment="1">
      <alignment horizontal="center" vertical="center" wrapText="1"/>
    </xf>
    <xf numFmtId="0" fontId="23" fillId="0" borderId="148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left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9" fillId="0" borderId="174" xfId="0" applyFont="1" applyBorder="1" applyAlignment="1">
      <alignment horizontal="center" vertical="top" wrapText="1"/>
    </xf>
    <xf numFmtId="0" fontId="19" fillId="0" borderId="175" xfId="0" applyFont="1" applyBorder="1" applyAlignment="1">
      <alignment horizontal="center" vertical="top" wrapText="1"/>
    </xf>
    <xf numFmtId="0" fontId="11" fillId="0" borderId="91" xfId="0" applyFont="1" applyBorder="1" applyAlignment="1">
      <alignment horizontal="center" vertical="top" wrapText="1"/>
    </xf>
    <xf numFmtId="0" fontId="11" fillId="0" borderId="92" xfId="0" applyFont="1" applyBorder="1" applyAlignment="1">
      <alignment horizontal="center" vertical="top" wrapText="1"/>
    </xf>
    <xf numFmtId="0" fontId="12" fillId="0" borderId="84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20" fillId="0" borderId="172" xfId="0" applyFont="1" applyBorder="1" applyAlignment="1">
      <alignment horizontal="center" vertical="top" wrapText="1"/>
    </xf>
    <xf numFmtId="0" fontId="20" fillId="0" borderId="173" xfId="0" applyFont="1" applyBorder="1" applyAlignment="1">
      <alignment horizontal="center" vertical="top" wrapText="1"/>
    </xf>
    <xf numFmtId="0" fontId="12" fillId="0" borderId="119" xfId="0" applyFont="1" applyBorder="1" applyAlignment="1">
      <alignment horizontal="center" vertical="center" wrapText="1"/>
    </xf>
    <xf numFmtId="0" fontId="12" fillId="0" borderId="1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left" vertical="center" wrapText="1"/>
    </xf>
    <xf numFmtId="0" fontId="19" fillId="0" borderId="120" xfId="0" applyFont="1" applyBorder="1" applyAlignment="1">
      <alignment horizontal="left" vertical="center" wrapText="1"/>
    </xf>
    <xf numFmtId="0" fontId="11" fillId="0" borderId="208" xfId="0" applyFont="1" applyBorder="1" applyAlignment="1">
      <alignment horizontal="center" vertical="center" wrapText="1"/>
    </xf>
    <xf numFmtId="0" fontId="11" fillId="0" borderId="184" xfId="0" applyFont="1" applyBorder="1" applyAlignment="1">
      <alignment horizontal="center" vertical="center" wrapText="1"/>
    </xf>
    <xf numFmtId="0" fontId="11" fillId="0" borderId="221" xfId="0" applyFont="1" applyBorder="1" applyAlignment="1">
      <alignment horizontal="center" vertical="center" wrapText="1"/>
    </xf>
    <xf numFmtId="0" fontId="20" fillId="18" borderId="209" xfId="0" applyFont="1" applyFill="1" applyBorder="1" applyAlignment="1">
      <alignment horizontal="center" vertical="center" wrapText="1"/>
    </xf>
    <xf numFmtId="0" fontId="20" fillId="18" borderId="191" xfId="0" applyFont="1" applyFill="1" applyBorder="1" applyAlignment="1">
      <alignment horizontal="center" vertical="center" wrapText="1"/>
    </xf>
    <xf numFmtId="0" fontId="20" fillId="18" borderId="222" xfId="0" applyFont="1" applyFill="1" applyBorder="1" applyAlignment="1">
      <alignment horizontal="center" vertical="center" wrapText="1"/>
    </xf>
    <xf numFmtId="0" fontId="19" fillId="0" borderId="167" xfId="0" applyFont="1" applyBorder="1" applyAlignment="1">
      <alignment horizontal="center" vertical="center" wrapText="1"/>
    </xf>
    <xf numFmtId="0" fontId="19" fillId="0" borderId="159" xfId="0" applyFont="1" applyBorder="1" applyAlignment="1">
      <alignment horizontal="center" vertical="center" wrapText="1"/>
    </xf>
    <xf numFmtId="0" fontId="19" fillId="0" borderId="163" xfId="0" applyFont="1" applyBorder="1" applyAlignment="1">
      <alignment horizontal="left" vertical="center" wrapText="1"/>
    </xf>
    <xf numFmtId="0" fontId="19" fillId="0" borderId="98" xfId="0" applyFont="1" applyBorder="1" applyAlignment="1">
      <alignment horizontal="left" vertical="center" wrapText="1"/>
    </xf>
    <xf numFmtId="0" fontId="19" fillId="0" borderId="134" xfId="0" applyFont="1" applyBorder="1" applyAlignment="1">
      <alignment horizontal="center" vertical="center" wrapText="1"/>
    </xf>
    <xf numFmtId="0" fontId="19" fillId="0" borderId="153" xfId="0" applyFont="1" applyBorder="1" applyAlignment="1">
      <alignment horizontal="center" vertical="center" wrapText="1"/>
    </xf>
    <xf numFmtId="0" fontId="19" fillId="0" borderId="133" xfId="0" applyFont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19" fillId="0" borderId="161" xfId="0" applyFont="1" applyBorder="1" applyAlignment="1">
      <alignment horizontal="center" vertical="center" wrapText="1"/>
    </xf>
    <xf numFmtId="0" fontId="19" fillId="0" borderId="164" xfId="0" applyFont="1" applyBorder="1" applyAlignment="1">
      <alignment horizontal="center" vertical="center" wrapText="1"/>
    </xf>
    <xf numFmtId="0" fontId="19" fillId="0" borderId="154" xfId="0" applyFont="1" applyBorder="1" applyAlignment="1">
      <alignment horizontal="center" vertical="center" wrapText="1"/>
    </xf>
    <xf numFmtId="0" fontId="19" fillId="0" borderId="160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5" borderId="49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58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72" xfId="0" applyFont="1" applyFill="1" applyBorder="1" applyAlignment="1">
      <alignment horizontal="center" vertical="center"/>
    </xf>
    <xf numFmtId="0" fontId="9" fillId="19" borderId="73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 wrapText="1"/>
    </xf>
    <xf numFmtId="0" fontId="9" fillId="19" borderId="113" xfId="0" applyFont="1" applyFill="1" applyBorder="1" applyAlignment="1">
      <alignment horizontal="center" vertical="center" wrapText="1"/>
    </xf>
    <xf numFmtId="0" fontId="9" fillId="19" borderId="116" xfId="0" applyFont="1" applyFill="1" applyBorder="1" applyAlignment="1">
      <alignment horizontal="center" vertical="center" wrapText="1"/>
    </xf>
    <xf numFmtId="0" fontId="9" fillId="19" borderId="114" xfId="0" applyFont="1" applyFill="1" applyBorder="1" applyAlignment="1">
      <alignment horizontal="center" vertical="center" wrapText="1"/>
    </xf>
    <xf numFmtId="0" fontId="9" fillId="19" borderId="117" xfId="0" applyFont="1" applyFill="1" applyBorder="1" applyAlignment="1">
      <alignment horizontal="center" vertical="center" wrapText="1"/>
    </xf>
    <xf numFmtId="0" fontId="9" fillId="19" borderId="115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9" fillId="15" borderId="50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horizontal="center" vertical="center" wrapText="1"/>
    </xf>
    <xf numFmtId="0" fontId="11" fillId="0" borderId="176" xfId="0" applyFont="1" applyBorder="1" applyAlignment="1">
      <alignment horizontal="center" vertical="center" wrapText="1"/>
    </xf>
    <xf numFmtId="0" fontId="11" fillId="0" borderId="198" xfId="0" applyFont="1" applyBorder="1" applyAlignment="1">
      <alignment horizontal="center" vertical="center" wrapText="1"/>
    </xf>
    <xf numFmtId="0" fontId="20" fillId="0" borderId="168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136" xfId="0" applyFont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1" fillId="12" borderId="99" xfId="0" applyFont="1" applyFill="1" applyBorder="1" applyAlignment="1">
      <alignment horizontal="center" vertical="center" wrapText="1"/>
    </xf>
    <xf numFmtId="0" fontId="11" fillId="12" borderId="100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0" fillId="7" borderId="101" xfId="0" applyFont="1" applyFill="1" applyBorder="1" applyAlignment="1">
      <alignment horizontal="center" vertical="center" wrapText="1"/>
    </xf>
    <xf numFmtId="0" fontId="10" fillId="7" borderId="102" xfId="0" applyFont="1" applyFill="1" applyBorder="1" applyAlignment="1">
      <alignment horizontal="center" vertical="center" wrapText="1"/>
    </xf>
    <xf numFmtId="0" fontId="10" fillId="7" borderId="103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0" fillId="0" borderId="10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5" xfId="0" applyBorder="1" applyAlignment="1">
      <alignment horizontal="center"/>
    </xf>
    <xf numFmtId="0" fontId="4" fillId="0" borderId="10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9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9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05" xfId="0" applyFont="1" applyFill="1" applyBorder="1" applyAlignment="1">
      <alignment horizontal="left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44" fontId="6" fillId="4" borderId="15" xfId="1" applyFont="1" applyFill="1" applyBorder="1" applyAlignment="1">
      <alignment horizontal="center" vertical="center" wrapText="1"/>
    </xf>
    <xf numFmtId="44" fontId="6" fillId="4" borderId="16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44" fontId="6" fillId="4" borderId="21" xfId="1" applyFont="1" applyFill="1" applyBorder="1" applyAlignment="1">
      <alignment horizontal="center" vertical="center" wrapText="1"/>
    </xf>
    <xf numFmtId="44" fontId="6" fillId="4" borderId="22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4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96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1</xdr:col>
      <xdr:colOff>1095375</xdr:colOff>
      <xdr:row>5</xdr:row>
      <xdr:rowOff>66675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0957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771" y="292554"/>
          <a:ext cx="1539423" cy="78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topLeftCell="B22" zoomScale="90" zoomScaleNormal="90" workbookViewId="0">
      <selection activeCell="B19" sqref="B19:C19"/>
    </sheetView>
  </sheetViews>
  <sheetFormatPr baseColWidth="10" defaultRowHeight="15" x14ac:dyDescent="0.25"/>
  <cols>
    <col min="2" max="2" width="31" customWidth="1"/>
    <col min="3" max="3" width="37.7109375" customWidth="1"/>
    <col min="4" max="4" width="37" customWidth="1"/>
    <col min="5" max="5" width="45.85546875" customWidth="1"/>
    <col min="7" max="7" width="15.140625" customWidth="1"/>
    <col min="258" max="258" width="24.85546875" customWidth="1"/>
    <col min="259" max="259" width="32.5703125" customWidth="1"/>
    <col min="260" max="260" width="37" customWidth="1"/>
    <col min="261" max="261" width="41.42578125" customWidth="1"/>
    <col min="514" max="514" width="24.85546875" customWidth="1"/>
    <col min="515" max="515" width="32.5703125" customWidth="1"/>
    <col min="516" max="516" width="37" customWidth="1"/>
    <col min="517" max="517" width="41.42578125" customWidth="1"/>
    <col min="770" max="770" width="24.85546875" customWidth="1"/>
    <col min="771" max="771" width="32.5703125" customWidth="1"/>
    <col min="772" max="772" width="37" customWidth="1"/>
    <col min="773" max="773" width="41.42578125" customWidth="1"/>
    <col min="1026" max="1026" width="24.85546875" customWidth="1"/>
    <col min="1027" max="1027" width="32.5703125" customWidth="1"/>
    <col min="1028" max="1028" width="37" customWidth="1"/>
    <col min="1029" max="1029" width="41.42578125" customWidth="1"/>
    <col min="1282" max="1282" width="24.85546875" customWidth="1"/>
    <col min="1283" max="1283" width="32.5703125" customWidth="1"/>
    <col min="1284" max="1284" width="37" customWidth="1"/>
    <col min="1285" max="1285" width="41.42578125" customWidth="1"/>
    <col min="1538" max="1538" width="24.85546875" customWidth="1"/>
    <col min="1539" max="1539" width="32.5703125" customWidth="1"/>
    <col min="1540" max="1540" width="37" customWidth="1"/>
    <col min="1541" max="1541" width="41.42578125" customWidth="1"/>
    <col min="1794" max="1794" width="24.85546875" customWidth="1"/>
    <col min="1795" max="1795" width="32.5703125" customWidth="1"/>
    <col min="1796" max="1796" width="37" customWidth="1"/>
    <col min="1797" max="1797" width="41.42578125" customWidth="1"/>
    <col min="2050" max="2050" width="24.85546875" customWidth="1"/>
    <col min="2051" max="2051" width="32.5703125" customWidth="1"/>
    <col min="2052" max="2052" width="37" customWidth="1"/>
    <col min="2053" max="2053" width="41.42578125" customWidth="1"/>
    <col min="2306" max="2306" width="24.85546875" customWidth="1"/>
    <col min="2307" max="2307" width="32.5703125" customWidth="1"/>
    <col min="2308" max="2308" width="37" customWidth="1"/>
    <col min="2309" max="2309" width="41.42578125" customWidth="1"/>
    <col min="2562" max="2562" width="24.85546875" customWidth="1"/>
    <col min="2563" max="2563" width="32.5703125" customWidth="1"/>
    <col min="2564" max="2564" width="37" customWidth="1"/>
    <col min="2565" max="2565" width="41.42578125" customWidth="1"/>
    <col min="2818" max="2818" width="24.85546875" customWidth="1"/>
    <col min="2819" max="2819" width="32.5703125" customWidth="1"/>
    <col min="2820" max="2820" width="37" customWidth="1"/>
    <col min="2821" max="2821" width="41.42578125" customWidth="1"/>
    <col min="3074" max="3074" width="24.85546875" customWidth="1"/>
    <col min="3075" max="3075" width="32.5703125" customWidth="1"/>
    <col min="3076" max="3076" width="37" customWidth="1"/>
    <col min="3077" max="3077" width="41.42578125" customWidth="1"/>
    <col min="3330" max="3330" width="24.85546875" customWidth="1"/>
    <col min="3331" max="3331" width="32.5703125" customWidth="1"/>
    <col min="3332" max="3332" width="37" customWidth="1"/>
    <col min="3333" max="3333" width="41.42578125" customWidth="1"/>
    <col min="3586" max="3586" width="24.85546875" customWidth="1"/>
    <col min="3587" max="3587" width="32.5703125" customWidth="1"/>
    <col min="3588" max="3588" width="37" customWidth="1"/>
    <col min="3589" max="3589" width="41.42578125" customWidth="1"/>
    <col min="3842" max="3842" width="24.85546875" customWidth="1"/>
    <col min="3843" max="3843" width="32.5703125" customWidth="1"/>
    <col min="3844" max="3844" width="37" customWidth="1"/>
    <col min="3845" max="3845" width="41.42578125" customWidth="1"/>
    <col min="4098" max="4098" width="24.85546875" customWidth="1"/>
    <col min="4099" max="4099" width="32.5703125" customWidth="1"/>
    <col min="4100" max="4100" width="37" customWidth="1"/>
    <col min="4101" max="4101" width="41.42578125" customWidth="1"/>
    <col min="4354" max="4354" width="24.85546875" customWidth="1"/>
    <col min="4355" max="4355" width="32.5703125" customWidth="1"/>
    <col min="4356" max="4356" width="37" customWidth="1"/>
    <col min="4357" max="4357" width="41.42578125" customWidth="1"/>
    <col min="4610" max="4610" width="24.85546875" customWidth="1"/>
    <col min="4611" max="4611" width="32.5703125" customWidth="1"/>
    <col min="4612" max="4612" width="37" customWidth="1"/>
    <col min="4613" max="4613" width="41.42578125" customWidth="1"/>
    <col min="4866" max="4866" width="24.85546875" customWidth="1"/>
    <col min="4867" max="4867" width="32.5703125" customWidth="1"/>
    <col min="4868" max="4868" width="37" customWidth="1"/>
    <col min="4869" max="4869" width="41.42578125" customWidth="1"/>
    <col min="5122" max="5122" width="24.85546875" customWidth="1"/>
    <col min="5123" max="5123" width="32.5703125" customWidth="1"/>
    <col min="5124" max="5124" width="37" customWidth="1"/>
    <col min="5125" max="5125" width="41.42578125" customWidth="1"/>
    <col min="5378" max="5378" width="24.85546875" customWidth="1"/>
    <col min="5379" max="5379" width="32.5703125" customWidth="1"/>
    <col min="5380" max="5380" width="37" customWidth="1"/>
    <col min="5381" max="5381" width="41.42578125" customWidth="1"/>
    <col min="5634" max="5634" width="24.85546875" customWidth="1"/>
    <col min="5635" max="5635" width="32.5703125" customWidth="1"/>
    <col min="5636" max="5636" width="37" customWidth="1"/>
    <col min="5637" max="5637" width="41.42578125" customWidth="1"/>
    <col min="5890" max="5890" width="24.85546875" customWidth="1"/>
    <col min="5891" max="5891" width="32.5703125" customWidth="1"/>
    <col min="5892" max="5892" width="37" customWidth="1"/>
    <col min="5893" max="5893" width="41.42578125" customWidth="1"/>
    <col min="6146" max="6146" width="24.85546875" customWidth="1"/>
    <col min="6147" max="6147" width="32.5703125" customWidth="1"/>
    <col min="6148" max="6148" width="37" customWidth="1"/>
    <col min="6149" max="6149" width="41.42578125" customWidth="1"/>
    <col min="6402" max="6402" width="24.85546875" customWidth="1"/>
    <col min="6403" max="6403" width="32.5703125" customWidth="1"/>
    <col min="6404" max="6404" width="37" customWidth="1"/>
    <col min="6405" max="6405" width="41.42578125" customWidth="1"/>
    <col min="6658" max="6658" width="24.85546875" customWidth="1"/>
    <col min="6659" max="6659" width="32.5703125" customWidth="1"/>
    <col min="6660" max="6660" width="37" customWidth="1"/>
    <col min="6661" max="6661" width="41.42578125" customWidth="1"/>
    <col min="6914" max="6914" width="24.85546875" customWidth="1"/>
    <col min="6915" max="6915" width="32.5703125" customWidth="1"/>
    <col min="6916" max="6916" width="37" customWidth="1"/>
    <col min="6917" max="6917" width="41.42578125" customWidth="1"/>
    <col min="7170" max="7170" width="24.85546875" customWidth="1"/>
    <col min="7171" max="7171" width="32.5703125" customWidth="1"/>
    <col min="7172" max="7172" width="37" customWidth="1"/>
    <col min="7173" max="7173" width="41.42578125" customWidth="1"/>
    <col min="7426" max="7426" width="24.85546875" customWidth="1"/>
    <col min="7427" max="7427" width="32.5703125" customWidth="1"/>
    <col min="7428" max="7428" width="37" customWidth="1"/>
    <col min="7429" max="7429" width="41.42578125" customWidth="1"/>
    <col min="7682" max="7682" width="24.85546875" customWidth="1"/>
    <col min="7683" max="7683" width="32.5703125" customWidth="1"/>
    <col min="7684" max="7684" width="37" customWidth="1"/>
    <col min="7685" max="7685" width="41.42578125" customWidth="1"/>
    <col min="7938" max="7938" width="24.85546875" customWidth="1"/>
    <col min="7939" max="7939" width="32.5703125" customWidth="1"/>
    <col min="7940" max="7940" width="37" customWidth="1"/>
    <col min="7941" max="7941" width="41.42578125" customWidth="1"/>
    <col min="8194" max="8194" width="24.85546875" customWidth="1"/>
    <col min="8195" max="8195" width="32.5703125" customWidth="1"/>
    <col min="8196" max="8196" width="37" customWidth="1"/>
    <col min="8197" max="8197" width="41.42578125" customWidth="1"/>
    <col min="8450" max="8450" width="24.85546875" customWidth="1"/>
    <col min="8451" max="8451" width="32.5703125" customWidth="1"/>
    <col min="8452" max="8452" width="37" customWidth="1"/>
    <col min="8453" max="8453" width="41.42578125" customWidth="1"/>
    <col min="8706" max="8706" width="24.85546875" customWidth="1"/>
    <col min="8707" max="8707" width="32.5703125" customWidth="1"/>
    <col min="8708" max="8708" width="37" customWidth="1"/>
    <col min="8709" max="8709" width="41.42578125" customWidth="1"/>
    <col min="8962" max="8962" width="24.85546875" customWidth="1"/>
    <col min="8963" max="8963" width="32.5703125" customWidth="1"/>
    <col min="8964" max="8964" width="37" customWidth="1"/>
    <col min="8965" max="8965" width="41.42578125" customWidth="1"/>
    <col min="9218" max="9218" width="24.85546875" customWidth="1"/>
    <col min="9219" max="9219" width="32.5703125" customWidth="1"/>
    <col min="9220" max="9220" width="37" customWidth="1"/>
    <col min="9221" max="9221" width="41.42578125" customWidth="1"/>
    <col min="9474" max="9474" width="24.85546875" customWidth="1"/>
    <col min="9475" max="9475" width="32.5703125" customWidth="1"/>
    <col min="9476" max="9476" width="37" customWidth="1"/>
    <col min="9477" max="9477" width="41.42578125" customWidth="1"/>
    <col min="9730" max="9730" width="24.85546875" customWidth="1"/>
    <col min="9731" max="9731" width="32.5703125" customWidth="1"/>
    <col min="9732" max="9732" width="37" customWidth="1"/>
    <col min="9733" max="9733" width="41.42578125" customWidth="1"/>
    <col min="9986" max="9986" width="24.85546875" customWidth="1"/>
    <col min="9987" max="9987" width="32.5703125" customWidth="1"/>
    <col min="9988" max="9988" width="37" customWidth="1"/>
    <col min="9989" max="9989" width="41.42578125" customWidth="1"/>
    <col min="10242" max="10242" width="24.85546875" customWidth="1"/>
    <col min="10243" max="10243" width="32.5703125" customWidth="1"/>
    <col min="10244" max="10244" width="37" customWidth="1"/>
    <col min="10245" max="10245" width="41.42578125" customWidth="1"/>
    <col min="10498" max="10498" width="24.85546875" customWidth="1"/>
    <col min="10499" max="10499" width="32.5703125" customWidth="1"/>
    <col min="10500" max="10500" width="37" customWidth="1"/>
    <col min="10501" max="10501" width="41.42578125" customWidth="1"/>
    <col min="10754" max="10754" width="24.85546875" customWidth="1"/>
    <col min="10755" max="10755" width="32.5703125" customWidth="1"/>
    <col min="10756" max="10756" width="37" customWidth="1"/>
    <col min="10757" max="10757" width="41.42578125" customWidth="1"/>
    <col min="11010" max="11010" width="24.85546875" customWidth="1"/>
    <col min="11011" max="11011" width="32.5703125" customWidth="1"/>
    <col min="11012" max="11012" width="37" customWidth="1"/>
    <col min="11013" max="11013" width="41.42578125" customWidth="1"/>
    <col min="11266" max="11266" width="24.85546875" customWidth="1"/>
    <col min="11267" max="11267" width="32.5703125" customWidth="1"/>
    <col min="11268" max="11268" width="37" customWidth="1"/>
    <col min="11269" max="11269" width="41.42578125" customWidth="1"/>
    <col min="11522" max="11522" width="24.85546875" customWidth="1"/>
    <col min="11523" max="11523" width="32.5703125" customWidth="1"/>
    <col min="11524" max="11524" width="37" customWidth="1"/>
    <col min="11525" max="11525" width="41.42578125" customWidth="1"/>
    <col min="11778" max="11778" width="24.85546875" customWidth="1"/>
    <col min="11779" max="11779" width="32.5703125" customWidth="1"/>
    <col min="11780" max="11780" width="37" customWidth="1"/>
    <col min="11781" max="11781" width="41.42578125" customWidth="1"/>
    <col min="12034" max="12034" width="24.85546875" customWidth="1"/>
    <col min="12035" max="12035" width="32.5703125" customWidth="1"/>
    <col min="12036" max="12036" width="37" customWidth="1"/>
    <col min="12037" max="12037" width="41.42578125" customWidth="1"/>
    <col min="12290" max="12290" width="24.85546875" customWidth="1"/>
    <col min="12291" max="12291" width="32.5703125" customWidth="1"/>
    <col min="12292" max="12292" width="37" customWidth="1"/>
    <col min="12293" max="12293" width="41.42578125" customWidth="1"/>
    <col min="12546" max="12546" width="24.85546875" customWidth="1"/>
    <col min="12547" max="12547" width="32.5703125" customWidth="1"/>
    <col min="12548" max="12548" width="37" customWidth="1"/>
    <col min="12549" max="12549" width="41.42578125" customWidth="1"/>
    <col min="12802" max="12802" width="24.85546875" customWidth="1"/>
    <col min="12803" max="12803" width="32.5703125" customWidth="1"/>
    <col min="12804" max="12804" width="37" customWidth="1"/>
    <col min="12805" max="12805" width="41.42578125" customWidth="1"/>
    <col min="13058" max="13058" width="24.85546875" customWidth="1"/>
    <col min="13059" max="13059" width="32.5703125" customWidth="1"/>
    <col min="13060" max="13060" width="37" customWidth="1"/>
    <col min="13061" max="13061" width="41.42578125" customWidth="1"/>
    <col min="13314" max="13314" width="24.85546875" customWidth="1"/>
    <col min="13315" max="13315" width="32.5703125" customWidth="1"/>
    <col min="13316" max="13316" width="37" customWidth="1"/>
    <col min="13317" max="13317" width="41.42578125" customWidth="1"/>
    <col min="13570" max="13570" width="24.85546875" customWidth="1"/>
    <col min="13571" max="13571" width="32.5703125" customWidth="1"/>
    <col min="13572" max="13572" width="37" customWidth="1"/>
    <col min="13573" max="13573" width="41.42578125" customWidth="1"/>
    <col min="13826" max="13826" width="24.85546875" customWidth="1"/>
    <col min="13827" max="13827" width="32.5703125" customWidth="1"/>
    <col min="13828" max="13828" width="37" customWidth="1"/>
    <col min="13829" max="13829" width="41.42578125" customWidth="1"/>
    <col min="14082" max="14082" width="24.85546875" customWidth="1"/>
    <col min="14083" max="14083" width="32.5703125" customWidth="1"/>
    <col min="14084" max="14084" width="37" customWidth="1"/>
    <col min="14085" max="14085" width="41.42578125" customWidth="1"/>
    <col min="14338" max="14338" width="24.85546875" customWidth="1"/>
    <col min="14339" max="14339" width="32.5703125" customWidth="1"/>
    <col min="14340" max="14340" width="37" customWidth="1"/>
    <col min="14341" max="14341" width="41.42578125" customWidth="1"/>
    <col min="14594" max="14594" width="24.85546875" customWidth="1"/>
    <col min="14595" max="14595" width="32.5703125" customWidth="1"/>
    <col min="14596" max="14596" width="37" customWidth="1"/>
    <col min="14597" max="14597" width="41.42578125" customWidth="1"/>
    <col min="14850" max="14850" width="24.85546875" customWidth="1"/>
    <col min="14851" max="14851" width="32.5703125" customWidth="1"/>
    <col min="14852" max="14852" width="37" customWidth="1"/>
    <col min="14853" max="14853" width="41.42578125" customWidth="1"/>
    <col min="15106" max="15106" width="24.85546875" customWidth="1"/>
    <col min="15107" max="15107" width="32.5703125" customWidth="1"/>
    <col min="15108" max="15108" width="37" customWidth="1"/>
    <col min="15109" max="15109" width="41.42578125" customWidth="1"/>
    <col min="15362" max="15362" width="24.85546875" customWidth="1"/>
    <col min="15363" max="15363" width="32.5703125" customWidth="1"/>
    <col min="15364" max="15364" width="37" customWidth="1"/>
    <col min="15365" max="15365" width="41.42578125" customWidth="1"/>
    <col min="15618" max="15618" width="24.85546875" customWidth="1"/>
    <col min="15619" max="15619" width="32.5703125" customWidth="1"/>
    <col min="15620" max="15620" width="37" customWidth="1"/>
    <col min="15621" max="15621" width="41.42578125" customWidth="1"/>
    <col min="15874" max="15874" width="24.85546875" customWidth="1"/>
    <col min="15875" max="15875" width="32.5703125" customWidth="1"/>
    <col min="15876" max="15876" width="37" customWidth="1"/>
    <col min="15877" max="15877" width="41.42578125" customWidth="1"/>
    <col min="16130" max="16130" width="24.85546875" customWidth="1"/>
    <col min="16131" max="16131" width="32.5703125" customWidth="1"/>
    <col min="16132" max="16132" width="37" customWidth="1"/>
    <col min="16133" max="16133" width="41.42578125" customWidth="1"/>
  </cols>
  <sheetData>
    <row r="2" spans="2:5" x14ac:dyDescent="0.25">
      <c r="B2" s="186"/>
      <c r="C2" s="189" t="s">
        <v>44</v>
      </c>
      <c r="D2" s="189"/>
      <c r="E2" s="17" t="s">
        <v>45</v>
      </c>
    </row>
    <row r="3" spans="2:5" ht="21.75" customHeight="1" x14ac:dyDescent="0.25">
      <c r="B3" s="187"/>
      <c r="C3" s="190"/>
      <c r="D3" s="190"/>
      <c r="E3" s="18" t="s">
        <v>46</v>
      </c>
    </row>
    <row r="4" spans="2:5" ht="19.5" customHeight="1" x14ac:dyDescent="0.25">
      <c r="B4" s="187"/>
      <c r="C4" s="190"/>
      <c r="D4" s="190"/>
      <c r="E4" s="18" t="s">
        <v>47</v>
      </c>
    </row>
    <row r="5" spans="2:5" ht="9" customHeight="1" x14ac:dyDescent="0.25">
      <c r="B5" s="187"/>
      <c r="C5" s="191" t="s">
        <v>0</v>
      </c>
      <c r="D5" s="191"/>
      <c r="E5" s="193" t="s">
        <v>48</v>
      </c>
    </row>
    <row r="6" spans="2:5" ht="12.75" customHeight="1" x14ac:dyDescent="0.25">
      <c r="B6" s="188"/>
      <c r="C6" s="192"/>
      <c r="D6" s="192"/>
      <c r="E6" s="194"/>
    </row>
    <row r="7" spans="2:5" ht="11.25" customHeight="1" x14ac:dyDescent="0.25">
      <c r="B7" s="19"/>
      <c r="C7" s="20"/>
      <c r="D7" s="20"/>
      <c r="E7" s="21"/>
    </row>
    <row r="8" spans="2:5" ht="25.5" customHeight="1" x14ac:dyDescent="0.25">
      <c r="B8" s="195" t="s">
        <v>68</v>
      </c>
      <c r="C8" s="195"/>
      <c r="D8" s="195"/>
      <c r="E8" s="195"/>
    </row>
    <row r="9" spans="2:5" ht="9.75" customHeight="1" x14ac:dyDescent="0.25"/>
    <row r="10" spans="2:5" ht="35.25" customHeight="1" x14ac:dyDescent="0.25">
      <c r="B10" s="22" t="s">
        <v>49</v>
      </c>
      <c r="C10" s="73" t="s">
        <v>80</v>
      </c>
      <c r="D10" s="23" t="s">
        <v>50</v>
      </c>
      <c r="E10" s="74" t="s">
        <v>79</v>
      </c>
    </row>
    <row r="11" spans="2:5" ht="15.75" thickBot="1" x14ac:dyDescent="0.3"/>
    <row r="12" spans="2:5" ht="30" customHeight="1" thickTop="1" x14ac:dyDescent="0.25">
      <c r="B12" s="184" t="s">
        <v>51</v>
      </c>
      <c r="C12" s="185"/>
      <c r="D12" s="184" t="s">
        <v>52</v>
      </c>
      <c r="E12" s="185"/>
    </row>
    <row r="13" spans="2:5" ht="24.75" customHeight="1" x14ac:dyDescent="0.25">
      <c r="B13" s="24" t="s">
        <v>53</v>
      </c>
      <c r="C13" s="25" t="s">
        <v>54</v>
      </c>
      <c r="D13" s="25" t="s">
        <v>53</v>
      </c>
      <c r="E13" s="25" t="s">
        <v>54</v>
      </c>
    </row>
    <row r="14" spans="2:5" ht="139.5" customHeight="1" x14ac:dyDescent="0.25">
      <c r="B14" s="81" t="s">
        <v>74</v>
      </c>
      <c r="C14" s="81" t="s">
        <v>75</v>
      </c>
      <c r="D14" s="82"/>
      <c r="E14" s="82"/>
    </row>
    <row r="15" spans="2:5" ht="20.25" customHeight="1" x14ac:dyDescent="0.25">
      <c r="B15" s="196" t="s">
        <v>55</v>
      </c>
      <c r="C15" s="197"/>
      <c r="D15" s="26" t="s">
        <v>56</v>
      </c>
      <c r="E15" s="26" t="s">
        <v>57</v>
      </c>
    </row>
    <row r="16" spans="2:5" ht="296.25" customHeight="1" x14ac:dyDescent="0.25">
      <c r="B16" s="198" t="s">
        <v>76</v>
      </c>
      <c r="C16" s="199"/>
      <c r="D16" s="76"/>
      <c r="E16" s="77"/>
    </row>
    <row r="17" spans="2:7" ht="17.25" customHeight="1" x14ac:dyDescent="0.25">
      <c r="B17" s="200" t="s">
        <v>58</v>
      </c>
      <c r="C17" s="201"/>
      <c r="D17" s="204" t="s">
        <v>59</v>
      </c>
      <c r="E17" s="205"/>
    </row>
    <row r="18" spans="2:7" ht="29.25" customHeight="1" x14ac:dyDescent="0.25">
      <c r="B18" s="202"/>
      <c r="C18" s="203"/>
      <c r="D18" s="26" t="s">
        <v>60</v>
      </c>
      <c r="E18" s="26" t="s">
        <v>61</v>
      </c>
    </row>
    <row r="19" spans="2:7" ht="363.75" customHeight="1" x14ac:dyDescent="0.25">
      <c r="B19" s="198" t="s">
        <v>120</v>
      </c>
      <c r="C19" s="199"/>
      <c r="D19" s="80"/>
      <c r="E19" s="77"/>
    </row>
    <row r="20" spans="2:7" ht="40.5" customHeight="1" x14ac:dyDescent="0.25">
      <c r="B20" s="206" t="s">
        <v>62</v>
      </c>
      <c r="C20" s="207"/>
      <c r="D20" s="26" t="s">
        <v>63</v>
      </c>
      <c r="E20" s="26" t="s">
        <v>64</v>
      </c>
    </row>
    <row r="21" spans="2:7" ht="408.75" customHeight="1" x14ac:dyDescent="0.25">
      <c r="B21" s="208" t="s">
        <v>119</v>
      </c>
      <c r="C21" s="209"/>
      <c r="D21" s="78"/>
      <c r="E21" s="79"/>
    </row>
    <row r="22" spans="2:7" ht="22.5" customHeight="1" x14ac:dyDescent="0.25">
      <c r="B22" s="206" t="s">
        <v>65</v>
      </c>
      <c r="C22" s="210"/>
      <c r="D22" s="210"/>
      <c r="E22" s="27" t="s">
        <v>66</v>
      </c>
    </row>
    <row r="23" spans="2:7" ht="50.25" customHeight="1" x14ac:dyDescent="0.25">
      <c r="B23" s="84" t="s">
        <v>77</v>
      </c>
      <c r="C23" s="208" t="s">
        <v>81</v>
      </c>
      <c r="D23" s="213"/>
      <c r="E23" s="83">
        <f>'B. acciones 1'!AI27</f>
        <v>1081117.22</v>
      </c>
    </row>
    <row r="24" spans="2:7" ht="32.25" customHeight="1" thickBot="1" x14ac:dyDescent="0.3">
      <c r="B24" s="211" t="s">
        <v>78</v>
      </c>
      <c r="C24" s="212"/>
      <c r="D24" s="212"/>
      <c r="E24" s="103">
        <f>SUM(E23:E23)</f>
        <v>1081117.22</v>
      </c>
      <c r="G24" s="102"/>
    </row>
    <row r="25" spans="2:7" ht="18.75" customHeight="1" thickTop="1" x14ac:dyDescent="0.25">
      <c r="B25" s="214"/>
      <c r="C25" s="215"/>
      <c r="D25" s="215"/>
      <c r="E25" s="215"/>
    </row>
    <row r="26" spans="2:7" ht="33" customHeight="1" x14ac:dyDescent="0.25">
      <c r="B26" s="222"/>
      <c r="C26" s="223"/>
      <c r="D26" s="222"/>
      <c r="E26" s="223"/>
      <c r="G26" s="101"/>
    </row>
    <row r="27" spans="2:7" ht="6" customHeight="1" x14ac:dyDescent="0.25">
      <c r="B27" s="224"/>
      <c r="C27" s="225"/>
      <c r="D27" s="224"/>
      <c r="E27" s="225"/>
    </row>
    <row r="28" spans="2:7" ht="16.5" customHeight="1" x14ac:dyDescent="0.25">
      <c r="B28" s="220"/>
      <c r="C28" s="221"/>
      <c r="D28" s="226" t="s">
        <v>100</v>
      </c>
      <c r="E28" s="227"/>
    </row>
    <row r="29" spans="2:7" ht="21" customHeight="1" x14ac:dyDescent="0.25">
      <c r="B29" s="216"/>
      <c r="C29" s="217"/>
      <c r="D29" s="218" t="s">
        <v>101</v>
      </c>
      <c r="E29" s="219"/>
    </row>
  </sheetData>
  <mergeCells count="24">
    <mergeCell ref="B25:E25"/>
    <mergeCell ref="B29:C29"/>
    <mergeCell ref="D29:E29"/>
    <mergeCell ref="B28:C28"/>
    <mergeCell ref="B26:C27"/>
    <mergeCell ref="D26:E27"/>
    <mergeCell ref="D28:E28"/>
    <mergeCell ref="B20:C20"/>
    <mergeCell ref="B21:C21"/>
    <mergeCell ref="B22:D22"/>
    <mergeCell ref="B24:D24"/>
    <mergeCell ref="C23:D23"/>
    <mergeCell ref="B15:C15"/>
    <mergeCell ref="B16:C16"/>
    <mergeCell ref="B17:C18"/>
    <mergeCell ref="D17:E17"/>
    <mergeCell ref="B19:C19"/>
    <mergeCell ref="B12:C12"/>
    <mergeCell ref="D12:E12"/>
    <mergeCell ref="B2:B6"/>
    <mergeCell ref="C2:D4"/>
    <mergeCell ref="C5:D6"/>
    <mergeCell ref="E5:E6"/>
    <mergeCell ref="B8:E8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41"/>
  <sheetViews>
    <sheetView topLeftCell="A2" zoomScale="80" zoomScaleNormal="80" workbookViewId="0">
      <selection activeCell="B10" sqref="B10:H11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4.85546875" customWidth="1"/>
    <col min="10" max="10" width="13.7109375" customWidth="1"/>
    <col min="11" max="11" width="13.5703125" customWidth="1"/>
    <col min="12" max="12" width="15.1406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7.7109375" customWidth="1"/>
    <col min="22" max="22" width="14" customWidth="1"/>
    <col min="23" max="23" width="18.710937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3" width="15.42578125" customWidth="1"/>
    <col min="34" max="34" width="15.7109375" customWidth="1"/>
    <col min="35" max="36" width="16.7109375" customWidth="1"/>
    <col min="37" max="37" width="21.8554687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44" max="45" width="12.28515625" bestFit="1" customWidth="1"/>
    <col min="46" max="47" width="13.42578125" bestFit="1" customWidth="1"/>
    <col min="48" max="51" width="12.28515625" bestFit="1" customWidth="1"/>
    <col min="52" max="52" width="12.42578125" bestFit="1" customWidth="1"/>
    <col min="53" max="54" width="12.28515625" bestFit="1" customWidth="1"/>
    <col min="55" max="55" width="11.28515625" bestFit="1" customWidth="1"/>
    <col min="56" max="56" width="13.42578125" bestFit="1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7" x14ac:dyDescent="0.25">
      <c r="E1" s="28"/>
      <c r="F1" s="28"/>
    </row>
    <row r="2" spans="2:57" ht="15" customHeight="1" x14ac:dyDescent="0.25">
      <c r="B2" s="337"/>
      <c r="C2" s="338"/>
      <c r="D2" s="338"/>
      <c r="E2" s="338"/>
      <c r="F2" s="339"/>
      <c r="G2" s="346" t="s">
        <v>0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8"/>
      <c r="U2" s="29" t="s">
        <v>69</v>
      </c>
      <c r="V2" s="30"/>
      <c r="W2" s="30"/>
      <c r="X2" s="30"/>
      <c r="Y2" s="31"/>
      <c r="Z2" s="21"/>
      <c r="AA2" s="21"/>
      <c r="AB2" s="21"/>
    </row>
    <row r="3" spans="2:57" ht="18" customHeight="1" x14ac:dyDescent="0.25">
      <c r="B3" s="340"/>
      <c r="C3" s="341"/>
      <c r="D3" s="341"/>
      <c r="E3" s="341"/>
      <c r="F3" s="342"/>
      <c r="G3" s="349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  <c r="U3" s="32" t="s">
        <v>72</v>
      </c>
      <c r="V3" s="21"/>
      <c r="W3" s="21"/>
      <c r="X3" s="21"/>
      <c r="Y3" s="33"/>
      <c r="Z3" s="21"/>
      <c r="AA3" s="21"/>
      <c r="AB3" s="21"/>
    </row>
    <row r="4" spans="2:57" ht="18" customHeight="1" x14ac:dyDescent="0.25">
      <c r="B4" s="340"/>
      <c r="C4" s="341"/>
      <c r="D4" s="341"/>
      <c r="E4" s="341"/>
      <c r="F4" s="342"/>
      <c r="G4" s="349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1"/>
      <c r="U4" s="32" t="s">
        <v>73</v>
      </c>
      <c r="V4" s="21"/>
      <c r="W4" s="21"/>
      <c r="X4" s="21"/>
      <c r="Y4" s="33"/>
      <c r="Z4" s="21"/>
      <c r="AA4" s="21"/>
      <c r="AB4" s="21"/>
    </row>
    <row r="5" spans="2:57" ht="25.5" customHeight="1" x14ac:dyDescent="0.25">
      <c r="B5" s="343"/>
      <c r="C5" s="344"/>
      <c r="D5" s="344"/>
      <c r="E5" s="344"/>
      <c r="F5" s="345"/>
      <c r="G5" s="352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4"/>
      <c r="U5" s="34" t="s">
        <v>48</v>
      </c>
      <c r="V5" s="35"/>
      <c r="W5" s="35"/>
      <c r="X5" s="35"/>
      <c r="Y5" s="36"/>
      <c r="Z5" s="21"/>
      <c r="AA5" s="21"/>
      <c r="AB5" s="21"/>
      <c r="AI5" s="1"/>
    </row>
    <row r="6" spans="2:57" ht="33" customHeight="1" x14ac:dyDescent="0.25">
      <c r="B6" s="355" t="s">
        <v>1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</row>
    <row r="7" spans="2:57" ht="17.25" customHeight="1" thickBot="1" x14ac:dyDescent="0.3"/>
    <row r="8" spans="2:57" ht="15" customHeight="1" x14ac:dyDescent="0.25">
      <c r="B8" s="356" t="s">
        <v>118</v>
      </c>
      <c r="C8" s="357"/>
      <c r="D8" s="357"/>
      <c r="E8" s="358"/>
      <c r="F8" s="358"/>
      <c r="G8" s="358"/>
      <c r="H8" s="359"/>
      <c r="I8" s="364" t="s">
        <v>2</v>
      </c>
      <c r="J8" s="365"/>
      <c r="K8" s="366"/>
      <c r="L8" s="370" t="s">
        <v>3</v>
      </c>
      <c r="M8" s="371"/>
      <c r="N8" s="374">
        <f>AL27</f>
        <v>0</v>
      </c>
      <c r="O8" s="374"/>
      <c r="P8" s="375"/>
      <c r="Q8" s="376"/>
      <c r="R8" s="379" t="s">
        <v>4</v>
      </c>
      <c r="S8" s="380"/>
      <c r="T8" s="380"/>
      <c r="U8" s="381" t="s">
        <v>80</v>
      </c>
      <c r="V8" s="381"/>
      <c r="W8" s="381"/>
      <c r="X8" s="382"/>
      <c r="Y8" s="383"/>
    </row>
    <row r="9" spans="2:57" ht="26.25" customHeight="1" x14ac:dyDescent="0.25">
      <c r="B9" s="360"/>
      <c r="C9" s="361"/>
      <c r="D9" s="361"/>
      <c r="E9" s="362"/>
      <c r="F9" s="362"/>
      <c r="G9" s="362"/>
      <c r="H9" s="363"/>
      <c r="I9" s="367"/>
      <c r="J9" s="368"/>
      <c r="K9" s="369"/>
      <c r="L9" s="372"/>
      <c r="M9" s="373"/>
      <c r="N9" s="377"/>
      <c r="O9" s="377"/>
      <c r="P9" s="377"/>
      <c r="Q9" s="378"/>
      <c r="R9" s="303"/>
      <c r="S9" s="304"/>
      <c r="T9" s="304"/>
      <c r="U9" s="329"/>
      <c r="V9" s="329"/>
      <c r="W9" s="329"/>
      <c r="X9" s="330"/>
      <c r="Y9" s="331"/>
    </row>
    <row r="10" spans="2:57" ht="35.25" customHeight="1" x14ac:dyDescent="0.25">
      <c r="B10" s="384" t="s">
        <v>82</v>
      </c>
      <c r="C10" s="385"/>
      <c r="D10" s="385"/>
      <c r="E10" s="329"/>
      <c r="F10" s="329"/>
      <c r="G10" s="329"/>
      <c r="H10" s="330"/>
      <c r="I10" s="390">
        <f>AI27</f>
        <v>1081117.22</v>
      </c>
      <c r="J10" s="391"/>
      <c r="K10" s="392"/>
      <c r="L10" s="396" t="s">
        <v>5</v>
      </c>
      <c r="M10" s="397"/>
      <c r="N10" s="400" t="s">
        <v>6</v>
      </c>
      <c r="O10" s="400"/>
      <c r="P10" s="400"/>
      <c r="Q10" s="401"/>
      <c r="R10" s="303" t="s">
        <v>7</v>
      </c>
      <c r="S10" s="304"/>
      <c r="T10" s="304"/>
      <c r="U10" s="329" t="s">
        <v>100</v>
      </c>
      <c r="V10" s="329"/>
      <c r="W10" s="329"/>
      <c r="X10" s="330"/>
      <c r="Y10" s="331"/>
    </row>
    <row r="11" spans="2:57" ht="44.25" customHeight="1" thickBot="1" x14ac:dyDescent="0.3">
      <c r="B11" s="386"/>
      <c r="C11" s="387"/>
      <c r="D11" s="387"/>
      <c r="E11" s="388"/>
      <c r="F11" s="388"/>
      <c r="G11" s="388"/>
      <c r="H11" s="389"/>
      <c r="I11" s="393"/>
      <c r="J11" s="394"/>
      <c r="K11" s="395"/>
      <c r="L11" s="398"/>
      <c r="M11" s="399"/>
      <c r="N11" s="402"/>
      <c r="O11" s="402"/>
      <c r="P11" s="402"/>
      <c r="Q11" s="403"/>
      <c r="R11" s="332" t="s">
        <v>8</v>
      </c>
      <c r="S11" s="333"/>
      <c r="T11" s="333"/>
      <c r="U11" s="334" t="s">
        <v>101</v>
      </c>
      <c r="V11" s="334"/>
      <c r="W11" s="334"/>
      <c r="X11" s="335"/>
      <c r="Y11" s="336"/>
    </row>
    <row r="12" spans="2:57" ht="9.75" customHeight="1" thickBot="1" x14ac:dyDescent="0.3"/>
    <row r="13" spans="2:57" ht="27" customHeight="1" thickTop="1" x14ac:dyDescent="0.25">
      <c r="B13" s="264" t="s">
        <v>67</v>
      </c>
      <c r="C13" s="265"/>
      <c r="D13" s="270" t="s">
        <v>9</v>
      </c>
      <c r="E13" s="271"/>
      <c r="F13" s="317" t="s">
        <v>70</v>
      </c>
      <c r="G13" s="318"/>
      <c r="H13" s="2" t="s">
        <v>10</v>
      </c>
      <c r="I13" s="3" t="s">
        <v>11</v>
      </c>
      <c r="J13" s="3" t="s">
        <v>12</v>
      </c>
      <c r="K13" s="4" t="s">
        <v>13</v>
      </c>
      <c r="L13" s="319" t="s">
        <v>14</v>
      </c>
      <c r="M13" s="320"/>
      <c r="N13" s="320"/>
      <c r="O13" s="320"/>
      <c r="P13" s="321"/>
      <c r="Q13" s="5" t="s">
        <v>15</v>
      </c>
      <c r="R13" s="37" t="s">
        <v>16</v>
      </c>
      <c r="S13" s="38" t="s">
        <v>17</v>
      </c>
      <c r="T13" s="39" t="s">
        <v>18</v>
      </c>
      <c r="U13" s="322" t="s">
        <v>19</v>
      </c>
      <c r="V13" s="323"/>
      <c r="W13" s="324"/>
      <c r="X13" s="324"/>
      <c r="Y13" s="325"/>
      <c r="Z13" s="6" t="s">
        <v>20</v>
      </c>
      <c r="AA13" s="7" t="s">
        <v>21</v>
      </c>
      <c r="AB13" s="7" t="s">
        <v>22</v>
      </c>
      <c r="AC13" s="7" t="s">
        <v>23</v>
      </c>
      <c r="AD13" s="326" t="s">
        <v>24</v>
      </c>
      <c r="AE13" s="327"/>
      <c r="AF13" s="328"/>
      <c r="AG13" s="328"/>
      <c r="AH13" s="328"/>
      <c r="AI13" s="305" t="s">
        <v>25</v>
      </c>
      <c r="AJ13" s="306"/>
      <c r="AK13" s="307"/>
      <c r="AL13" s="50" t="s">
        <v>26</v>
      </c>
      <c r="AM13" s="308" t="s">
        <v>27</v>
      </c>
      <c r="AN13" s="309"/>
      <c r="AO13" s="310"/>
    </row>
    <row r="14" spans="2:57" ht="24" customHeight="1" x14ac:dyDescent="0.25">
      <c r="B14" s="266"/>
      <c r="C14" s="267"/>
      <c r="D14" s="272"/>
      <c r="E14" s="273"/>
      <c r="F14" s="311" t="s">
        <v>28</v>
      </c>
      <c r="G14" s="313" t="s">
        <v>29</v>
      </c>
      <c r="H14" s="300" t="s">
        <v>30</v>
      </c>
      <c r="I14" s="254" t="s">
        <v>30</v>
      </c>
      <c r="J14" s="254" t="s">
        <v>30</v>
      </c>
      <c r="K14" s="256" t="s">
        <v>30</v>
      </c>
      <c r="L14" s="315" t="s">
        <v>31</v>
      </c>
      <c r="M14" s="278" t="s">
        <v>32</v>
      </c>
      <c r="N14" s="278" t="s">
        <v>33</v>
      </c>
      <c r="O14" s="278" t="s">
        <v>71</v>
      </c>
      <c r="P14" s="276" t="s">
        <v>34</v>
      </c>
      <c r="Q14" s="300" t="s">
        <v>30</v>
      </c>
      <c r="R14" s="254" t="s">
        <v>30</v>
      </c>
      <c r="S14" s="254" t="s">
        <v>30</v>
      </c>
      <c r="T14" s="256" t="s">
        <v>30</v>
      </c>
      <c r="U14" s="258" t="s">
        <v>31</v>
      </c>
      <c r="V14" s="260" t="s">
        <v>32</v>
      </c>
      <c r="W14" s="262" t="s">
        <v>33</v>
      </c>
      <c r="X14" s="262" t="s">
        <v>71</v>
      </c>
      <c r="Y14" s="298" t="s">
        <v>34</v>
      </c>
      <c r="Z14" s="300" t="s">
        <v>30</v>
      </c>
      <c r="AA14" s="254" t="s">
        <v>30</v>
      </c>
      <c r="AB14" s="254" t="s">
        <v>30</v>
      </c>
      <c r="AC14" s="256" t="s">
        <v>30</v>
      </c>
      <c r="AD14" s="289" t="s">
        <v>31</v>
      </c>
      <c r="AE14" s="291" t="s">
        <v>32</v>
      </c>
      <c r="AF14" s="293" t="s">
        <v>33</v>
      </c>
      <c r="AG14" s="293" t="s">
        <v>71</v>
      </c>
      <c r="AH14" s="295" t="s">
        <v>34</v>
      </c>
      <c r="AI14" s="297" t="s">
        <v>30</v>
      </c>
      <c r="AJ14" s="253" t="s">
        <v>35</v>
      </c>
      <c r="AK14" s="281" t="s">
        <v>33</v>
      </c>
      <c r="AL14" s="51" t="s">
        <v>36</v>
      </c>
      <c r="AM14" s="282" t="s">
        <v>37</v>
      </c>
      <c r="AN14" s="52" t="s">
        <v>38</v>
      </c>
      <c r="AO14" s="53" t="s">
        <v>39</v>
      </c>
    </row>
    <row r="15" spans="2:57" ht="27.75" customHeight="1" thickBot="1" x14ac:dyDescent="0.3">
      <c r="B15" s="268"/>
      <c r="C15" s="269"/>
      <c r="D15" s="274"/>
      <c r="E15" s="275"/>
      <c r="F15" s="312"/>
      <c r="G15" s="314"/>
      <c r="H15" s="301"/>
      <c r="I15" s="255"/>
      <c r="J15" s="255"/>
      <c r="K15" s="257"/>
      <c r="L15" s="316"/>
      <c r="M15" s="279"/>
      <c r="N15" s="279"/>
      <c r="O15" s="279"/>
      <c r="P15" s="277"/>
      <c r="Q15" s="301"/>
      <c r="R15" s="255"/>
      <c r="S15" s="255"/>
      <c r="T15" s="257"/>
      <c r="U15" s="259"/>
      <c r="V15" s="261"/>
      <c r="W15" s="263"/>
      <c r="X15" s="263"/>
      <c r="Y15" s="299"/>
      <c r="Z15" s="301"/>
      <c r="AA15" s="255"/>
      <c r="AB15" s="255"/>
      <c r="AC15" s="257"/>
      <c r="AD15" s="290"/>
      <c r="AE15" s="292"/>
      <c r="AF15" s="294"/>
      <c r="AG15" s="294"/>
      <c r="AH15" s="296"/>
      <c r="AI15" s="297"/>
      <c r="AJ15" s="253"/>
      <c r="AK15" s="281"/>
      <c r="AL15" s="54" t="s">
        <v>40</v>
      </c>
      <c r="AM15" s="283"/>
      <c r="AN15" s="55" t="s">
        <v>41</v>
      </c>
      <c r="AO15" s="56" t="s">
        <v>41</v>
      </c>
      <c r="AP15" t="s">
        <v>102</v>
      </c>
      <c r="AQ15" t="s">
        <v>103</v>
      </c>
      <c r="AR15" t="s">
        <v>104</v>
      </c>
      <c r="AS15" t="s">
        <v>105</v>
      </c>
      <c r="AT15" t="s">
        <v>106</v>
      </c>
      <c r="AU15" t="s">
        <v>107</v>
      </c>
      <c r="AV15" t="s">
        <v>108</v>
      </c>
      <c r="AW15" t="s">
        <v>109</v>
      </c>
      <c r="AX15" t="s">
        <v>110</v>
      </c>
      <c r="AY15" t="s">
        <v>111</v>
      </c>
      <c r="AZ15" t="s">
        <v>112</v>
      </c>
      <c r="BA15" t="s">
        <v>113</v>
      </c>
      <c r="BB15" t="s">
        <v>114</v>
      </c>
      <c r="BC15" t="s">
        <v>115</v>
      </c>
      <c r="BD15" t="s">
        <v>116</v>
      </c>
    </row>
    <row r="16" spans="2:57" ht="50.25" customHeight="1" x14ac:dyDescent="0.25">
      <c r="B16" s="284">
        <v>1</v>
      </c>
      <c r="C16" s="286" t="s">
        <v>83</v>
      </c>
      <c r="D16" s="280">
        <v>1</v>
      </c>
      <c r="E16" s="302" t="s">
        <v>85</v>
      </c>
      <c r="F16" s="105">
        <v>3851</v>
      </c>
      <c r="G16" s="106" t="s">
        <v>86</v>
      </c>
      <c r="H16" s="107">
        <v>4131</v>
      </c>
      <c r="I16" s="108">
        <v>5004.99</v>
      </c>
      <c r="J16" s="108">
        <v>25218.01</v>
      </c>
      <c r="K16" s="109">
        <v>20718.88</v>
      </c>
      <c r="L16" s="110">
        <f>H16+I16+J16+K16</f>
        <v>55072.880000000005</v>
      </c>
      <c r="M16" s="108">
        <v>0</v>
      </c>
      <c r="N16" s="109">
        <f>L16-M16</f>
        <v>55072.880000000005</v>
      </c>
      <c r="O16" s="109"/>
      <c r="P16" s="109"/>
      <c r="Q16" s="107">
        <v>20033.72</v>
      </c>
      <c r="R16" s="108">
        <v>15066.87</v>
      </c>
      <c r="S16" s="108">
        <v>7015.26</v>
      </c>
      <c r="T16" s="111">
        <v>6696.83</v>
      </c>
      <c r="U16" s="110">
        <f>Q16+R16+S16+T16</f>
        <v>48812.680000000008</v>
      </c>
      <c r="V16" s="108">
        <v>0</v>
      </c>
      <c r="W16" s="109">
        <f>U16-V16</f>
        <v>48812.680000000008</v>
      </c>
      <c r="X16" s="109"/>
      <c r="Y16" s="109"/>
      <c r="Z16" s="107">
        <v>6430.8</v>
      </c>
      <c r="AA16" s="108">
        <v>3364.52</v>
      </c>
      <c r="AB16" s="108">
        <v>6261.49</v>
      </c>
      <c r="AC16" s="111">
        <v>0</v>
      </c>
      <c r="AD16" s="110">
        <f>Z16+AA16+AB16+AC16</f>
        <v>16056.81</v>
      </c>
      <c r="AE16" s="108">
        <v>0</v>
      </c>
      <c r="AF16" s="109">
        <f>AD16-AE16</f>
        <v>16056.81</v>
      </c>
      <c r="AG16" s="109"/>
      <c r="AH16" s="109"/>
      <c r="AI16" s="8">
        <f>L16+U16+AD16</f>
        <v>119942.37000000001</v>
      </c>
      <c r="AJ16" s="9">
        <f t="shared" ref="AJ16:AJ20" si="0">M16+V16+AE16</f>
        <v>0</v>
      </c>
      <c r="AK16" s="112">
        <f>AI16-AJ16</f>
        <v>119942.37000000001</v>
      </c>
      <c r="AL16" s="69"/>
      <c r="AM16" s="113"/>
      <c r="AN16" s="114"/>
      <c r="AO16" s="115"/>
      <c r="AP16">
        <f>+F16</f>
        <v>3851</v>
      </c>
      <c r="AQ16" t="str">
        <f>+G16</f>
        <v>Gastos de representación</v>
      </c>
      <c r="AR16" s="101">
        <f>+H16</f>
        <v>4131</v>
      </c>
      <c r="AS16" s="101">
        <f t="shared" ref="AS16:AU16" si="1">+I16</f>
        <v>5004.99</v>
      </c>
      <c r="AT16" s="101">
        <f t="shared" si="1"/>
        <v>25218.01</v>
      </c>
      <c r="AU16" s="101">
        <f t="shared" si="1"/>
        <v>20718.88</v>
      </c>
      <c r="AV16" s="101">
        <f>+Q16</f>
        <v>20033.72</v>
      </c>
      <c r="AW16" s="101">
        <f t="shared" ref="AW16:AY16" si="2">+R16</f>
        <v>15066.87</v>
      </c>
      <c r="AX16" s="101">
        <f t="shared" si="2"/>
        <v>7015.26</v>
      </c>
      <c r="AY16" s="101">
        <f t="shared" si="2"/>
        <v>6696.83</v>
      </c>
      <c r="AZ16" s="101">
        <f>+Z16</f>
        <v>6430.8</v>
      </c>
      <c r="BA16" s="101">
        <f t="shared" ref="BA16:BC16" si="3">+AA16</f>
        <v>3364.52</v>
      </c>
      <c r="BB16" s="101">
        <f t="shared" si="3"/>
        <v>6261.49</v>
      </c>
      <c r="BC16" s="101">
        <f t="shared" si="3"/>
        <v>0</v>
      </c>
      <c r="BD16" s="101">
        <f>SUM(AR16:BC16)</f>
        <v>119942.37000000001</v>
      </c>
      <c r="BE16" s="101">
        <f>+BD16-AI16</f>
        <v>0</v>
      </c>
    </row>
    <row r="17" spans="2:57" ht="50.25" customHeight="1" x14ac:dyDescent="0.25">
      <c r="B17" s="233"/>
      <c r="C17" s="287"/>
      <c r="D17" s="228"/>
      <c r="E17" s="230"/>
      <c r="F17" s="116">
        <v>3751</v>
      </c>
      <c r="G17" s="117" t="s">
        <v>87</v>
      </c>
      <c r="H17" s="118">
        <v>0</v>
      </c>
      <c r="I17" s="60">
        <v>1716</v>
      </c>
      <c r="J17" s="60">
        <v>1428</v>
      </c>
      <c r="K17" s="119">
        <v>12055.85</v>
      </c>
      <c r="L17" s="10">
        <f t="shared" ref="L17:L18" si="4">H17+I17+J17+K17</f>
        <v>15199.85</v>
      </c>
      <c r="M17" s="60">
        <v>0</v>
      </c>
      <c r="N17" s="119">
        <f t="shared" ref="N17:N18" si="5">L17-M17</f>
        <v>15199.85</v>
      </c>
      <c r="O17" s="119"/>
      <c r="P17" s="119"/>
      <c r="Q17" s="118">
        <v>556</v>
      </c>
      <c r="R17" s="60">
        <v>3941.6</v>
      </c>
      <c r="S17" s="60">
        <v>0</v>
      </c>
      <c r="T17" s="120">
        <v>21933.06</v>
      </c>
      <c r="U17" s="10">
        <f t="shared" ref="U17:U18" si="6">Q17+R17+S17+T17</f>
        <v>26430.660000000003</v>
      </c>
      <c r="V17" s="60">
        <v>0</v>
      </c>
      <c r="W17" s="119">
        <f t="shared" ref="W17:W18" si="7">U17-V17</f>
        <v>26430.660000000003</v>
      </c>
      <c r="X17" s="119"/>
      <c r="Y17" s="119"/>
      <c r="Z17" s="118">
        <v>0</v>
      </c>
      <c r="AA17" s="60">
        <v>0</v>
      </c>
      <c r="AB17" s="60">
        <v>1925</v>
      </c>
      <c r="AC17" s="120">
        <v>0</v>
      </c>
      <c r="AD17" s="10">
        <f t="shared" ref="AD17:AD18" si="8">Z17+AA17+AB17+AC17</f>
        <v>1925</v>
      </c>
      <c r="AE17" s="60">
        <v>0</v>
      </c>
      <c r="AF17" s="119">
        <f t="shared" ref="AF17:AF18" si="9">AD17-AE17</f>
        <v>1925</v>
      </c>
      <c r="AG17" s="119"/>
      <c r="AH17" s="119"/>
      <c r="AI17" s="11">
        <f t="shared" ref="AI17:AI18" si="10">L17+U17+AD17</f>
        <v>43555.51</v>
      </c>
      <c r="AJ17" s="12">
        <f t="shared" ref="AJ17:AJ18" si="11">M17+V17+AE17</f>
        <v>0</v>
      </c>
      <c r="AK17" s="121">
        <f t="shared" ref="AK17:AK18" si="12">AI17-AJ17</f>
        <v>43555.51</v>
      </c>
      <c r="AL17" s="70"/>
      <c r="AM17" s="122"/>
      <c r="AN17" s="97"/>
      <c r="AO17" s="123"/>
      <c r="AP17">
        <f t="shared" ref="AP17:AP26" si="13">+F17</f>
        <v>3751</v>
      </c>
      <c r="AQ17" t="str">
        <f t="shared" ref="AQ17:AQ26" si="14">+G17</f>
        <v>Viáticos en el país</v>
      </c>
      <c r="AR17" s="101">
        <f t="shared" ref="AR17:AR26" si="15">+H17</f>
        <v>0</v>
      </c>
      <c r="AS17" s="101">
        <f t="shared" ref="AS17:AS26" si="16">+I17</f>
        <v>1716</v>
      </c>
      <c r="AT17" s="101">
        <f t="shared" ref="AT17:AT26" si="17">+J17</f>
        <v>1428</v>
      </c>
      <c r="AU17" s="101">
        <f t="shared" ref="AU17:AU26" si="18">+K17</f>
        <v>12055.85</v>
      </c>
      <c r="AV17" s="101">
        <f t="shared" ref="AV17:AV26" si="19">+Q17</f>
        <v>556</v>
      </c>
      <c r="AW17" s="101">
        <f t="shared" ref="AW17:AW26" si="20">+R17</f>
        <v>3941.6</v>
      </c>
      <c r="AX17" s="101">
        <f t="shared" ref="AX17:AX26" si="21">+S17</f>
        <v>0</v>
      </c>
      <c r="AY17" s="101">
        <f t="shared" ref="AY17:AY26" si="22">+T17</f>
        <v>21933.06</v>
      </c>
      <c r="AZ17" s="101">
        <f t="shared" ref="AZ17:AZ26" si="23">+Z17</f>
        <v>0</v>
      </c>
      <c r="BA17" s="101">
        <f t="shared" ref="BA17:BA26" si="24">+AA17</f>
        <v>0</v>
      </c>
      <c r="BB17" s="101">
        <f t="shared" ref="BB17:BB26" si="25">+AB17</f>
        <v>1925</v>
      </c>
      <c r="BC17" s="101">
        <f t="shared" ref="BC17:BC26" si="26">+AC17</f>
        <v>0</v>
      </c>
      <c r="BD17" s="101">
        <f t="shared" ref="BD17:BD26" si="27">SUM(AR17:BC17)</f>
        <v>43555.51</v>
      </c>
      <c r="BE17" s="101">
        <f t="shared" ref="BE17:BE26" si="28">+BD17-AI17</f>
        <v>0</v>
      </c>
    </row>
    <row r="18" spans="2:57" ht="50.25" customHeight="1" x14ac:dyDescent="0.25">
      <c r="B18" s="233"/>
      <c r="C18" s="287"/>
      <c r="D18" s="228">
        <v>2</v>
      </c>
      <c r="E18" s="230" t="s">
        <v>84</v>
      </c>
      <c r="F18" s="116">
        <v>3761</v>
      </c>
      <c r="G18" s="117" t="s">
        <v>88</v>
      </c>
      <c r="H18" s="118">
        <v>0</v>
      </c>
      <c r="I18" s="60">
        <v>0</v>
      </c>
      <c r="J18" s="60">
        <v>0</v>
      </c>
      <c r="K18" s="119">
        <v>0</v>
      </c>
      <c r="L18" s="10">
        <f t="shared" si="4"/>
        <v>0</v>
      </c>
      <c r="M18" s="60">
        <v>0</v>
      </c>
      <c r="N18" s="119">
        <f t="shared" si="5"/>
        <v>0</v>
      </c>
      <c r="O18" s="119"/>
      <c r="P18" s="119"/>
      <c r="Q18" s="118">
        <v>6129.2</v>
      </c>
      <c r="R18" s="60">
        <v>6796.44</v>
      </c>
      <c r="S18" s="60">
        <v>5296.99</v>
      </c>
      <c r="T18" s="120">
        <v>23520</v>
      </c>
      <c r="U18" s="10">
        <f t="shared" si="6"/>
        <v>41742.629999999997</v>
      </c>
      <c r="V18" s="60">
        <v>0</v>
      </c>
      <c r="W18" s="119">
        <f t="shared" si="7"/>
        <v>41742.629999999997</v>
      </c>
      <c r="X18" s="119"/>
      <c r="Y18" s="119"/>
      <c r="Z18" s="118">
        <v>0</v>
      </c>
      <c r="AA18" s="60">
        <v>0</v>
      </c>
      <c r="AB18" s="60">
        <v>0</v>
      </c>
      <c r="AC18" s="120">
        <v>0</v>
      </c>
      <c r="AD18" s="10">
        <f t="shared" si="8"/>
        <v>0</v>
      </c>
      <c r="AE18" s="60">
        <v>0</v>
      </c>
      <c r="AF18" s="119">
        <f t="shared" si="9"/>
        <v>0</v>
      </c>
      <c r="AG18" s="119"/>
      <c r="AH18" s="119"/>
      <c r="AI18" s="11">
        <f t="shared" si="10"/>
        <v>41742.629999999997</v>
      </c>
      <c r="AJ18" s="12">
        <f t="shared" si="11"/>
        <v>0</v>
      </c>
      <c r="AK18" s="121">
        <f t="shared" si="12"/>
        <v>41742.629999999997</v>
      </c>
      <c r="AL18" s="70"/>
      <c r="AM18" s="122"/>
      <c r="AN18" s="97"/>
      <c r="AO18" s="123"/>
      <c r="AP18">
        <f t="shared" si="13"/>
        <v>3761</v>
      </c>
      <c r="AQ18" t="str">
        <f t="shared" si="14"/>
        <v>Viáticos en el extranjero</v>
      </c>
      <c r="AR18" s="101">
        <f t="shared" si="15"/>
        <v>0</v>
      </c>
      <c r="AS18" s="101">
        <f t="shared" si="16"/>
        <v>0</v>
      </c>
      <c r="AT18" s="101">
        <f t="shared" si="17"/>
        <v>0</v>
      </c>
      <c r="AU18" s="101">
        <f t="shared" si="18"/>
        <v>0</v>
      </c>
      <c r="AV18" s="101">
        <f t="shared" si="19"/>
        <v>6129.2</v>
      </c>
      <c r="AW18" s="101">
        <f t="shared" si="20"/>
        <v>6796.44</v>
      </c>
      <c r="AX18" s="101">
        <f t="shared" si="21"/>
        <v>5296.99</v>
      </c>
      <c r="AY18" s="101">
        <f t="shared" si="22"/>
        <v>23520</v>
      </c>
      <c r="AZ18" s="101">
        <f t="shared" si="23"/>
        <v>0</v>
      </c>
      <c r="BA18" s="101">
        <f t="shared" si="24"/>
        <v>0</v>
      </c>
      <c r="BB18" s="101">
        <f t="shared" si="25"/>
        <v>0</v>
      </c>
      <c r="BC18" s="101">
        <f t="shared" si="26"/>
        <v>0</v>
      </c>
      <c r="BD18" s="101">
        <f t="shared" si="27"/>
        <v>41742.629999999997</v>
      </c>
      <c r="BE18" s="101">
        <f t="shared" si="28"/>
        <v>0</v>
      </c>
    </row>
    <row r="19" spans="2:57" ht="59.25" customHeight="1" x14ac:dyDescent="0.25">
      <c r="B19" s="285"/>
      <c r="C19" s="288"/>
      <c r="D19" s="229"/>
      <c r="E19" s="231"/>
      <c r="F19" s="138">
        <v>3711</v>
      </c>
      <c r="G19" s="139" t="s">
        <v>89</v>
      </c>
      <c r="H19" s="140">
        <v>0</v>
      </c>
      <c r="I19" s="104">
        <v>0</v>
      </c>
      <c r="J19" s="104">
        <v>6594.99</v>
      </c>
      <c r="K19" s="141">
        <v>11605.62</v>
      </c>
      <c r="L19" s="59">
        <f t="shared" ref="L19:L20" si="29">H19+I19+J19+K19</f>
        <v>18200.61</v>
      </c>
      <c r="M19" s="104">
        <v>0</v>
      </c>
      <c r="N19" s="141">
        <f t="shared" ref="N19:N20" si="30">L19-M19</f>
        <v>18200.61</v>
      </c>
      <c r="O19" s="141"/>
      <c r="P19" s="141"/>
      <c r="Q19" s="142">
        <v>26180</v>
      </c>
      <c r="R19" s="58">
        <v>0</v>
      </c>
      <c r="S19" s="58">
        <v>0</v>
      </c>
      <c r="T19" s="143">
        <v>0</v>
      </c>
      <c r="U19" s="59">
        <f t="shared" ref="U19:U20" si="31">Q19+R19+S19+T19</f>
        <v>26180</v>
      </c>
      <c r="V19" s="104">
        <v>0</v>
      </c>
      <c r="W19" s="141">
        <f t="shared" ref="W19:W20" si="32">U19-V19</f>
        <v>26180</v>
      </c>
      <c r="X19" s="141"/>
      <c r="Y19" s="144"/>
      <c r="Z19" s="140">
        <v>0</v>
      </c>
      <c r="AA19" s="104">
        <v>6140.07</v>
      </c>
      <c r="AB19" s="104">
        <v>0</v>
      </c>
      <c r="AC19" s="145">
        <v>0</v>
      </c>
      <c r="AD19" s="59">
        <f t="shared" ref="AD19:AD20" si="33">Z19+AA19+AB19+AC19</f>
        <v>6140.07</v>
      </c>
      <c r="AE19" s="104">
        <v>0</v>
      </c>
      <c r="AF19" s="141">
        <f t="shared" ref="AF19:AF20" si="34">AD19-AE19</f>
        <v>6140.07</v>
      </c>
      <c r="AG19" s="141"/>
      <c r="AH19" s="141"/>
      <c r="AI19" s="41">
        <f t="shared" ref="AI19:AI20" si="35">L19+U19+AD19</f>
        <v>50520.68</v>
      </c>
      <c r="AJ19" s="42">
        <f t="shared" si="0"/>
        <v>0</v>
      </c>
      <c r="AK19" s="146">
        <f>AI19-AJ19</f>
        <v>50520.68</v>
      </c>
      <c r="AL19" s="147"/>
      <c r="AM19" s="148"/>
      <c r="AN19" s="98"/>
      <c r="AO19" s="149"/>
      <c r="AP19">
        <f t="shared" si="13"/>
        <v>3711</v>
      </c>
      <c r="AQ19" t="str">
        <f t="shared" si="14"/>
        <v>Pasajes aéreos</v>
      </c>
      <c r="AR19" s="101">
        <f t="shared" si="15"/>
        <v>0</v>
      </c>
      <c r="AS19" s="101">
        <f t="shared" si="16"/>
        <v>0</v>
      </c>
      <c r="AT19" s="101">
        <f t="shared" si="17"/>
        <v>6594.99</v>
      </c>
      <c r="AU19" s="101">
        <f t="shared" si="18"/>
        <v>11605.62</v>
      </c>
      <c r="AV19" s="101">
        <f t="shared" si="19"/>
        <v>26180</v>
      </c>
      <c r="AW19" s="101">
        <f t="shared" si="20"/>
        <v>0</v>
      </c>
      <c r="AX19" s="101">
        <f t="shared" si="21"/>
        <v>0</v>
      </c>
      <c r="AY19" s="101">
        <f t="shared" si="22"/>
        <v>0</v>
      </c>
      <c r="AZ19" s="101">
        <f t="shared" si="23"/>
        <v>0</v>
      </c>
      <c r="BA19" s="101">
        <f t="shared" si="24"/>
        <v>6140.07</v>
      </c>
      <c r="BB19" s="101">
        <f t="shared" si="25"/>
        <v>0</v>
      </c>
      <c r="BC19" s="101">
        <f t="shared" si="26"/>
        <v>0</v>
      </c>
      <c r="BD19" s="101">
        <f t="shared" si="27"/>
        <v>50520.68</v>
      </c>
      <c r="BE19" s="101">
        <f t="shared" si="28"/>
        <v>0</v>
      </c>
    </row>
    <row r="20" spans="2:57" ht="50.25" customHeight="1" x14ac:dyDescent="0.25">
      <c r="B20" s="232">
        <v>2</v>
      </c>
      <c r="C20" s="235" t="s">
        <v>90</v>
      </c>
      <c r="D20" s="238">
        <v>1</v>
      </c>
      <c r="E20" s="240" t="s">
        <v>91</v>
      </c>
      <c r="F20" s="150">
        <v>2111</v>
      </c>
      <c r="G20" s="151" t="s">
        <v>94</v>
      </c>
      <c r="H20" s="152">
        <v>1521.6</v>
      </c>
      <c r="I20" s="153">
        <v>0</v>
      </c>
      <c r="J20" s="153">
        <v>1550</v>
      </c>
      <c r="K20" s="154">
        <v>1389.21</v>
      </c>
      <c r="L20" s="155">
        <f t="shared" si="29"/>
        <v>4460.8099999999995</v>
      </c>
      <c r="M20" s="156">
        <v>0</v>
      </c>
      <c r="N20" s="157">
        <f t="shared" si="30"/>
        <v>4460.8099999999995</v>
      </c>
      <c r="O20" s="158"/>
      <c r="P20" s="158"/>
      <c r="Q20" s="159">
        <v>0</v>
      </c>
      <c r="R20" s="153">
        <v>1922.49</v>
      </c>
      <c r="S20" s="153">
        <v>0</v>
      </c>
      <c r="T20" s="160">
        <v>1461.04</v>
      </c>
      <c r="U20" s="161">
        <f t="shared" si="31"/>
        <v>3383.5299999999997</v>
      </c>
      <c r="V20" s="96">
        <v>0</v>
      </c>
      <c r="W20" s="96">
        <f t="shared" si="32"/>
        <v>3383.5299999999997</v>
      </c>
      <c r="X20" s="99"/>
      <c r="Y20" s="99"/>
      <c r="Z20" s="152">
        <v>0</v>
      </c>
      <c r="AA20" s="153">
        <v>14111.84</v>
      </c>
      <c r="AB20" s="153">
        <v>2676.12</v>
      </c>
      <c r="AC20" s="162">
        <v>324.97000000000003</v>
      </c>
      <c r="AD20" s="62">
        <f t="shared" si="33"/>
        <v>17112.93</v>
      </c>
      <c r="AE20" s="163">
        <v>0</v>
      </c>
      <c r="AF20" s="164">
        <f t="shared" si="34"/>
        <v>17112.93</v>
      </c>
      <c r="AG20" s="99"/>
      <c r="AH20" s="100"/>
      <c r="AI20" s="47">
        <f t="shared" si="35"/>
        <v>24957.27</v>
      </c>
      <c r="AJ20" s="90">
        <f t="shared" si="0"/>
        <v>0</v>
      </c>
      <c r="AK20" s="165">
        <f t="shared" ref="AK20" si="36">AI20-AJ20</f>
        <v>24957.27</v>
      </c>
      <c r="AL20" s="157"/>
      <c r="AM20" s="47"/>
      <c r="AN20" s="96"/>
      <c r="AO20" s="166"/>
      <c r="AP20">
        <f t="shared" si="13"/>
        <v>2111</v>
      </c>
      <c r="AQ20" t="str">
        <f t="shared" si="14"/>
        <v>Materiales, Utiles y equipos menores de oficina (papeleria)</v>
      </c>
      <c r="AR20" s="101">
        <f t="shared" si="15"/>
        <v>1521.6</v>
      </c>
      <c r="AS20" s="101">
        <f t="shared" si="16"/>
        <v>0</v>
      </c>
      <c r="AT20" s="101">
        <f t="shared" si="17"/>
        <v>1550</v>
      </c>
      <c r="AU20" s="101">
        <f t="shared" si="18"/>
        <v>1389.21</v>
      </c>
      <c r="AV20" s="101">
        <f t="shared" si="19"/>
        <v>0</v>
      </c>
      <c r="AW20" s="101">
        <f t="shared" si="20"/>
        <v>1922.49</v>
      </c>
      <c r="AX20" s="101">
        <f t="shared" si="21"/>
        <v>0</v>
      </c>
      <c r="AY20" s="101">
        <f t="shared" si="22"/>
        <v>1461.04</v>
      </c>
      <c r="AZ20" s="101">
        <f t="shared" si="23"/>
        <v>0</v>
      </c>
      <c r="BA20" s="101">
        <f t="shared" si="24"/>
        <v>14111.84</v>
      </c>
      <c r="BB20" s="101">
        <f t="shared" si="25"/>
        <v>2676.12</v>
      </c>
      <c r="BC20" s="101">
        <f t="shared" si="26"/>
        <v>324.97000000000003</v>
      </c>
      <c r="BD20" s="101">
        <f t="shared" si="27"/>
        <v>24957.27</v>
      </c>
      <c r="BE20" s="101">
        <f t="shared" si="28"/>
        <v>0</v>
      </c>
    </row>
    <row r="21" spans="2:57" ht="50.25" customHeight="1" x14ac:dyDescent="0.25">
      <c r="B21" s="233"/>
      <c r="C21" s="236"/>
      <c r="D21" s="239"/>
      <c r="E21" s="241"/>
      <c r="F21" s="127">
        <v>2141</v>
      </c>
      <c r="G21" s="128" t="s">
        <v>95</v>
      </c>
      <c r="H21" s="132">
        <v>0</v>
      </c>
      <c r="I21" s="133">
        <v>4054.2</v>
      </c>
      <c r="J21" s="133">
        <v>5329.04</v>
      </c>
      <c r="K21" s="134">
        <v>5091.24</v>
      </c>
      <c r="L21" s="125">
        <f t="shared" ref="L21:L23" si="37">H21+I21+J21+K21</f>
        <v>14474.48</v>
      </c>
      <c r="M21" s="126">
        <v>0</v>
      </c>
      <c r="N21" s="57">
        <f t="shared" ref="N21:N23" si="38">L21-M21</f>
        <v>14474.48</v>
      </c>
      <c r="O21" s="119"/>
      <c r="P21" s="119"/>
      <c r="Q21" s="135">
        <v>0</v>
      </c>
      <c r="R21" s="133">
        <v>0</v>
      </c>
      <c r="S21" s="133">
        <v>7266.24</v>
      </c>
      <c r="T21" s="137">
        <v>23190.720000000001</v>
      </c>
      <c r="U21" s="49">
        <f t="shared" ref="U21:U26" si="39">Q21+R21+S21+T21</f>
        <v>30456.959999999999</v>
      </c>
      <c r="V21" s="43">
        <v>0</v>
      </c>
      <c r="W21" s="43">
        <f t="shared" ref="W21:W26" si="40">U21-V21</f>
        <v>30456.959999999999</v>
      </c>
      <c r="X21" s="48"/>
      <c r="Y21" s="48"/>
      <c r="Z21" s="132">
        <v>939.6</v>
      </c>
      <c r="AA21" s="133">
        <v>0</v>
      </c>
      <c r="AB21" s="133">
        <v>5863.8</v>
      </c>
      <c r="AC21" s="136">
        <v>0</v>
      </c>
      <c r="AD21" s="10">
        <f t="shared" ref="AD21:AD25" si="41">Z21+AA21+AB21+AC21</f>
        <v>6803.4000000000005</v>
      </c>
      <c r="AE21" s="60">
        <v>0</v>
      </c>
      <c r="AF21" s="61">
        <f t="shared" ref="AF21:AF25" si="42">AD21-AE21</f>
        <v>6803.4000000000005</v>
      </c>
      <c r="AG21" s="48"/>
      <c r="AH21" s="44"/>
      <c r="AI21" s="11">
        <f t="shared" ref="AI21:AI25" si="43">L21+U21+AD21</f>
        <v>51734.840000000004</v>
      </c>
      <c r="AJ21" s="12">
        <f t="shared" ref="AJ21:AJ25" si="44">M21+V21+AE21</f>
        <v>0</v>
      </c>
      <c r="AK21" s="124">
        <f t="shared" ref="AK21:AK25" si="45">AI21-AJ21</f>
        <v>51734.840000000004</v>
      </c>
      <c r="AL21" s="57"/>
      <c r="AM21" s="11"/>
      <c r="AN21" s="43"/>
      <c r="AO21" s="123"/>
      <c r="AP21">
        <f t="shared" si="13"/>
        <v>2141</v>
      </c>
      <c r="AQ21" t="str">
        <f t="shared" si="14"/>
        <v>Materiales, Utiles y equipos menores de tics ( tóner )</v>
      </c>
      <c r="AR21" s="101">
        <f t="shared" si="15"/>
        <v>0</v>
      </c>
      <c r="AS21" s="101">
        <f t="shared" si="16"/>
        <v>4054.2</v>
      </c>
      <c r="AT21" s="101">
        <f t="shared" si="17"/>
        <v>5329.04</v>
      </c>
      <c r="AU21" s="101">
        <f t="shared" si="18"/>
        <v>5091.24</v>
      </c>
      <c r="AV21" s="101">
        <f t="shared" si="19"/>
        <v>0</v>
      </c>
      <c r="AW21" s="101">
        <f t="shared" si="20"/>
        <v>0</v>
      </c>
      <c r="AX21" s="101">
        <f t="shared" si="21"/>
        <v>7266.24</v>
      </c>
      <c r="AY21" s="101">
        <f t="shared" si="22"/>
        <v>23190.720000000001</v>
      </c>
      <c r="AZ21" s="101">
        <f t="shared" si="23"/>
        <v>939.6</v>
      </c>
      <c r="BA21" s="101">
        <f t="shared" si="24"/>
        <v>0</v>
      </c>
      <c r="BB21" s="101">
        <f t="shared" si="25"/>
        <v>5863.8</v>
      </c>
      <c r="BC21" s="101">
        <f t="shared" si="26"/>
        <v>0</v>
      </c>
      <c r="BD21" s="101">
        <f t="shared" si="27"/>
        <v>51734.840000000004</v>
      </c>
      <c r="BE21" s="101">
        <f t="shared" si="28"/>
        <v>0</v>
      </c>
    </row>
    <row r="22" spans="2:57" ht="50.25" customHeight="1" x14ac:dyDescent="0.25">
      <c r="B22" s="233"/>
      <c r="C22" s="236"/>
      <c r="D22" s="245">
        <v>2</v>
      </c>
      <c r="E22" s="242" t="s">
        <v>93</v>
      </c>
      <c r="F22" s="127">
        <v>2211</v>
      </c>
      <c r="G22" s="128" t="s">
        <v>96</v>
      </c>
      <c r="H22" s="132">
        <v>0</v>
      </c>
      <c r="I22" s="133">
        <v>0</v>
      </c>
      <c r="J22" s="133">
        <v>1756.5</v>
      </c>
      <c r="K22" s="134">
        <v>0</v>
      </c>
      <c r="L22" s="125">
        <f t="shared" si="37"/>
        <v>1756.5</v>
      </c>
      <c r="M22" s="126">
        <v>0</v>
      </c>
      <c r="N22" s="57">
        <f t="shared" si="38"/>
        <v>1756.5</v>
      </c>
      <c r="O22" s="119"/>
      <c r="P22" s="119"/>
      <c r="Q22" s="135">
        <v>1960.15</v>
      </c>
      <c r="R22" s="133">
        <v>235.1</v>
      </c>
      <c r="S22" s="133">
        <v>0</v>
      </c>
      <c r="T22" s="137">
        <v>10035.51</v>
      </c>
      <c r="U22" s="49">
        <f t="shared" si="39"/>
        <v>12230.76</v>
      </c>
      <c r="V22" s="43">
        <v>0</v>
      </c>
      <c r="W22" s="43">
        <f t="shared" si="40"/>
        <v>12230.76</v>
      </c>
      <c r="X22" s="48"/>
      <c r="Y22" s="48"/>
      <c r="Z22" s="132">
        <v>0</v>
      </c>
      <c r="AA22" s="133">
        <v>3514.43</v>
      </c>
      <c r="AB22" s="133">
        <v>11782.96</v>
      </c>
      <c r="AC22" s="136">
        <v>2155.3200000000002</v>
      </c>
      <c r="AD22" s="10">
        <f t="shared" si="41"/>
        <v>17452.71</v>
      </c>
      <c r="AE22" s="60">
        <v>0</v>
      </c>
      <c r="AF22" s="61">
        <f t="shared" si="42"/>
        <v>17452.71</v>
      </c>
      <c r="AG22" s="48"/>
      <c r="AH22" s="44"/>
      <c r="AI22" s="11">
        <f t="shared" si="43"/>
        <v>31439.97</v>
      </c>
      <c r="AJ22" s="12">
        <f t="shared" si="44"/>
        <v>0</v>
      </c>
      <c r="AK22" s="124">
        <f t="shared" si="45"/>
        <v>31439.97</v>
      </c>
      <c r="AL22" s="57"/>
      <c r="AM22" s="11"/>
      <c r="AN22" s="43"/>
      <c r="AO22" s="123"/>
      <c r="AP22">
        <f t="shared" si="13"/>
        <v>2211</v>
      </c>
      <c r="AQ22" t="str">
        <f t="shared" si="14"/>
        <v>Productos alimenticios para personas</v>
      </c>
      <c r="AR22" s="101">
        <f t="shared" si="15"/>
        <v>0</v>
      </c>
      <c r="AS22" s="101">
        <f t="shared" si="16"/>
        <v>0</v>
      </c>
      <c r="AT22" s="101">
        <f t="shared" si="17"/>
        <v>1756.5</v>
      </c>
      <c r="AU22" s="101">
        <f t="shared" si="18"/>
        <v>0</v>
      </c>
      <c r="AV22" s="101">
        <f t="shared" si="19"/>
        <v>1960.15</v>
      </c>
      <c r="AW22" s="101">
        <f t="shared" si="20"/>
        <v>235.1</v>
      </c>
      <c r="AX22" s="101">
        <f t="shared" si="21"/>
        <v>0</v>
      </c>
      <c r="AY22" s="101">
        <f t="shared" si="22"/>
        <v>10035.51</v>
      </c>
      <c r="AZ22" s="101">
        <f t="shared" si="23"/>
        <v>0</v>
      </c>
      <c r="BA22" s="101">
        <f t="shared" si="24"/>
        <v>3514.43</v>
      </c>
      <c r="BB22" s="101">
        <f t="shared" si="25"/>
        <v>11782.96</v>
      </c>
      <c r="BC22" s="101">
        <f t="shared" si="26"/>
        <v>2155.3200000000002</v>
      </c>
      <c r="BD22" s="101">
        <f t="shared" si="27"/>
        <v>31439.969999999998</v>
      </c>
      <c r="BE22" s="101">
        <f t="shared" si="28"/>
        <v>0</v>
      </c>
    </row>
    <row r="23" spans="2:57" ht="50.25" customHeight="1" x14ac:dyDescent="0.25">
      <c r="B23" s="233"/>
      <c r="C23" s="236"/>
      <c r="D23" s="246"/>
      <c r="E23" s="243"/>
      <c r="F23" s="127">
        <v>2231</v>
      </c>
      <c r="G23" s="128" t="s">
        <v>99</v>
      </c>
      <c r="H23" s="132">
        <v>0</v>
      </c>
      <c r="I23" s="133">
        <v>0</v>
      </c>
      <c r="J23" s="133">
        <v>0</v>
      </c>
      <c r="K23" s="134">
        <v>0</v>
      </c>
      <c r="L23" s="125">
        <f t="shared" si="37"/>
        <v>0</v>
      </c>
      <c r="M23" s="126">
        <v>0</v>
      </c>
      <c r="N23" s="57">
        <f t="shared" si="38"/>
        <v>0</v>
      </c>
      <c r="O23" s="119"/>
      <c r="P23" s="119"/>
      <c r="Q23" s="135">
        <v>0</v>
      </c>
      <c r="R23" s="133">
        <v>0</v>
      </c>
      <c r="S23" s="133">
        <v>0</v>
      </c>
      <c r="T23" s="137">
        <v>2460.9</v>
      </c>
      <c r="U23" s="49">
        <f t="shared" si="39"/>
        <v>2460.9</v>
      </c>
      <c r="V23" s="43">
        <v>0</v>
      </c>
      <c r="W23" s="43">
        <f t="shared" si="40"/>
        <v>2460.9</v>
      </c>
      <c r="X23" s="48"/>
      <c r="Y23" s="48"/>
      <c r="Z23" s="132">
        <v>3494.7</v>
      </c>
      <c r="AA23" s="133">
        <v>0</v>
      </c>
      <c r="AB23" s="133">
        <v>0</v>
      </c>
      <c r="AC23" s="136">
        <v>0</v>
      </c>
      <c r="AD23" s="10">
        <f t="shared" si="41"/>
        <v>3494.7</v>
      </c>
      <c r="AE23" s="60">
        <v>0</v>
      </c>
      <c r="AF23" s="61">
        <f t="shared" si="42"/>
        <v>3494.7</v>
      </c>
      <c r="AG23" s="48"/>
      <c r="AH23" s="44"/>
      <c r="AI23" s="11">
        <f t="shared" si="43"/>
        <v>5955.6</v>
      </c>
      <c r="AJ23" s="12">
        <f t="shared" si="44"/>
        <v>0</v>
      </c>
      <c r="AK23" s="124">
        <f t="shared" si="45"/>
        <v>5955.6</v>
      </c>
      <c r="AL23" s="57"/>
      <c r="AM23" s="11"/>
      <c r="AN23" s="43"/>
      <c r="AO23" s="123"/>
      <c r="AP23">
        <f t="shared" si="13"/>
        <v>2231</v>
      </c>
      <c r="AQ23" t="str">
        <f t="shared" si="14"/>
        <v>Utencilios para el servicio de alimentación</v>
      </c>
      <c r="AR23" s="101">
        <f t="shared" si="15"/>
        <v>0</v>
      </c>
      <c r="AS23" s="101">
        <f t="shared" si="16"/>
        <v>0</v>
      </c>
      <c r="AT23" s="101">
        <f t="shared" si="17"/>
        <v>0</v>
      </c>
      <c r="AU23" s="101">
        <f t="shared" si="18"/>
        <v>0</v>
      </c>
      <c r="AV23" s="101">
        <f t="shared" si="19"/>
        <v>0</v>
      </c>
      <c r="AW23" s="101">
        <f t="shared" si="20"/>
        <v>0</v>
      </c>
      <c r="AX23" s="101">
        <f t="shared" si="21"/>
        <v>0</v>
      </c>
      <c r="AY23" s="101">
        <f t="shared" si="22"/>
        <v>2460.9</v>
      </c>
      <c r="AZ23" s="101">
        <f t="shared" si="23"/>
        <v>3494.7</v>
      </c>
      <c r="BA23" s="101">
        <f t="shared" si="24"/>
        <v>0</v>
      </c>
      <c r="BB23" s="101">
        <f t="shared" si="25"/>
        <v>0</v>
      </c>
      <c r="BC23" s="101">
        <f t="shared" si="26"/>
        <v>0</v>
      </c>
      <c r="BD23" s="101">
        <f t="shared" si="27"/>
        <v>5955.6</v>
      </c>
      <c r="BE23" s="101">
        <f t="shared" si="28"/>
        <v>0</v>
      </c>
    </row>
    <row r="24" spans="2:57" ht="50.25" customHeight="1" x14ac:dyDescent="0.25">
      <c r="B24" s="233"/>
      <c r="C24" s="236"/>
      <c r="D24" s="247"/>
      <c r="E24" s="244"/>
      <c r="F24" s="127">
        <v>2941</v>
      </c>
      <c r="G24" s="128" t="s">
        <v>97</v>
      </c>
      <c r="H24" s="132">
        <v>0</v>
      </c>
      <c r="I24" s="133">
        <v>0</v>
      </c>
      <c r="J24" s="133">
        <v>0</v>
      </c>
      <c r="K24" s="134">
        <v>0</v>
      </c>
      <c r="L24" s="125">
        <f t="shared" ref="L24:L26" si="46">H24+I24+J24+K24</f>
        <v>0</v>
      </c>
      <c r="M24" s="126">
        <v>0</v>
      </c>
      <c r="N24" s="57">
        <f t="shared" ref="N24:N26" si="47">L24-M24</f>
        <v>0</v>
      </c>
      <c r="O24" s="60"/>
      <c r="P24" s="119"/>
      <c r="Q24" s="135">
        <v>0</v>
      </c>
      <c r="R24" s="133">
        <v>0</v>
      </c>
      <c r="S24" s="133">
        <v>0</v>
      </c>
      <c r="T24" s="137">
        <v>0</v>
      </c>
      <c r="U24" s="49">
        <f t="shared" si="39"/>
        <v>0</v>
      </c>
      <c r="V24" s="43">
        <v>0</v>
      </c>
      <c r="W24" s="43">
        <f t="shared" si="40"/>
        <v>0</v>
      </c>
      <c r="X24" s="48"/>
      <c r="Y24" s="48"/>
      <c r="Z24" s="132">
        <v>1382.72</v>
      </c>
      <c r="AA24" s="133">
        <v>0</v>
      </c>
      <c r="AB24" s="133">
        <v>0</v>
      </c>
      <c r="AC24" s="136">
        <v>0</v>
      </c>
      <c r="AD24" s="10">
        <f t="shared" si="41"/>
        <v>1382.72</v>
      </c>
      <c r="AE24" s="60">
        <v>0</v>
      </c>
      <c r="AF24" s="61">
        <f t="shared" si="42"/>
        <v>1382.72</v>
      </c>
      <c r="AG24" s="48"/>
      <c r="AH24" s="44"/>
      <c r="AI24" s="11">
        <f t="shared" si="43"/>
        <v>1382.72</v>
      </c>
      <c r="AJ24" s="12">
        <f t="shared" si="44"/>
        <v>0</v>
      </c>
      <c r="AK24" s="124">
        <f t="shared" si="45"/>
        <v>1382.72</v>
      </c>
      <c r="AL24" s="57"/>
      <c r="AM24" s="11"/>
      <c r="AN24" s="43"/>
      <c r="AO24" s="123"/>
      <c r="AP24">
        <f t="shared" si="13"/>
        <v>2941</v>
      </c>
      <c r="AQ24" t="str">
        <f t="shared" si="14"/>
        <v xml:space="preserve">Refacciones y accesorios menores </v>
      </c>
      <c r="AR24" s="101">
        <f t="shared" si="15"/>
        <v>0</v>
      </c>
      <c r="AS24" s="101">
        <f t="shared" si="16"/>
        <v>0</v>
      </c>
      <c r="AT24" s="101">
        <f t="shared" si="17"/>
        <v>0</v>
      </c>
      <c r="AU24" s="101">
        <f t="shared" si="18"/>
        <v>0</v>
      </c>
      <c r="AV24" s="101">
        <f t="shared" si="19"/>
        <v>0</v>
      </c>
      <c r="AW24" s="101">
        <f t="shared" si="20"/>
        <v>0</v>
      </c>
      <c r="AX24" s="101">
        <f t="shared" si="21"/>
        <v>0</v>
      </c>
      <c r="AY24" s="101">
        <f t="shared" si="22"/>
        <v>0</v>
      </c>
      <c r="AZ24" s="101">
        <f t="shared" si="23"/>
        <v>1382.72</v>
      </c>
      <c r="BA24" s="101">
        <f t="shared" si="24"/>
        <v>0</v>
      </c>
      <c r="BB24" s="101">
        <f t="shared" si="25"/>
        <v>0</v>
      </c>
      <c r="BC24" s="101">
        <f t="shared" si="26"/>
        <v>0</v>
      </c>
      <c r="BD24" s="101">
        <f t="shared" si="27"/>
        <v>1382.72</v>
      </c>
      <c r="BE24" s="101">
        <f t="shared" si="28"/>
        <v>0</v>
      </c>
    </row>
    <row r="25" spans="2:57" ht="65.25" customHeight="1" x14ac:dyDescent="0.25">
      <c r="B25" s="233"/>
      <c r="C25" s="236"/>
      <c r="D25" s="245">
        <v>3</v>
      </c>
      <c r="E25" s="242" t="s">
        <v>92</v>
      </c>
      <c r="F25" s="127">
        <v>3151</v>
      </c>
      <c r="G25" s="128" t="s">
        <v>98</v>
      </c>
      <c r="H25" s="132">
        <v>0</v>
      </c>
      <c r="I25" s="133">
        <v>0</v>
      </c>
      <c r="J25" s="133">
        <v>956</v>
      </c>
      <c r="K25" s="134">
        <v>1062</v>
      </c>
      <c r="L25" s="125">
        <f t="shared" si="46"/>
        <v>2018</v>
      </c>
      <c r="M25" s="126">
        <v>0</v>
      </c>
      <c r="N25" s="57">
        <f t="shared" si="47"/>
        <v>2018</v>
      </c>
      <c r="O25" s="60"/>
      <c r="P25" s="119"/>
      <c r="Q25" s="135">
        <v>0</v>
      </c>
      <c r="R25" s="133">
        <v>2655</v>
      </c>
      <c r="S25" s="133">
        <v>0</v>
      </c>
      <c r="T25" s="137">
        <v>0</v>
      </c>
      <c r="U25" s="49">
        <f t="shared" si="39"/>
        <v>2655</v>
      </c>
      <c r="V25" s="43">
        <v>0</v>
      </c>
      <c r="W25" s="43">
        <f t="shared" si="40"/>
        <v>2655</v>
      </c>
      <c r="X25" s="48"/>
      <c r="Y25" s="48"/>
      <c r="Z25" s="132">
        <v>927</v>
      </c>
      <c r="AA25" s="133">
        <v>8285.6299999999992</v>
      </c>
      <c r="AB25" s="133">
        <v>0</v>
      </c>
      <c r="AC25" s="136">
        <v>0</v>
      </c>
      <c r="AD25" s="10">
        <f t="shared" si="41"/>
        <v>9212.6299999999992</v>
      </c>
      <c r="AE25" s="60">
        <v>0</v>
      </c>
      <c r="AF25" s="61">
        <f t="shared" si="42"/>
        <v>9212.6299999999992</v>
      </c>
      <c r="AG25" s="48"/>
      <c r="AH25" s="44"/>
      <c r="AI25" s="11">
        <f t="shared" si="43"/>
        <v>13885.63</v>
      </c>
      <c r="AJ25" s="12">
        <f t="shared" si="44"/>
        <v>0</v>
      </c>
      <c r="AK25" s="124">
        <f t="shared" si="45"/>
        <v>13885.63</v>
      </c>
      <c r="AL25" s="57"/>
      <c r="AM25" s="11"/>
      <c r="AN25" s="43"/>
      <c r="AO25" s="123"/>
      <c r="AP25">
        <f t="shared" si="13"/>
        <v>3151</v>
      </c>
      <c r="AQ25" t="str">
        <f t="shared" si="14"/>
        <v>Telefonía celular</v>
      </c>
      <c r="AR25" s="101">
        <f t="shared" si="15"/>
        <v>0</v>
      </c>
      <c r="AS25" s="101">
        <f t="shared" si="16"/>
        <v>0</v>
      </c>
      <c r="AT25" s="101">
        <f t="shared" si="17"/>
        <v>956</v>
      </c>
      <c r="AU25" s="101">
        <f t="shared" si="18"/>
        <v>1062</v>
      </c>
      <c r="AV25" s="101">
        <f t="shared" si="19"/>
        <v>0</v>
      </c>
      <c r="AW25" s="101">
        <f t="shared" si="20"/>
        <v>2655</v>
      </c>
      <c r="AX25" s="101">
        <f t="shared" si="21"/>
        <v>0</v>
      </c>
      <c r="AY25" s="101">
        <f t="shared" si="22"/>
        <v>0</v>
      </c>
      <c r="AZ25" s="101">
        <f t="shared" si="23"/>
        <v>927</v>
      </c>
      <c r="BA25" s="101">
        <f t="shared" si="24"/>
        <v>8285.6299999999992</v>
      </c>
      <c r="BB25" s="101">
        <f t="shared" si="25"/>
        <v>0</v>
      </c>
      <c r="BC25" s="101">
        <f t="shared" si="26"/>
        <v>0</v>
      </c>
      <c r="BD25" s="101">
        <f t="shared" si="27"/>
        <v>13885.63</v>
      </c>
      <c r="BE25" s="101">
        <f t="shared" si="28"/>
        <v>0</v>
      </c>
    </row>
    <row r="26" spans="2:57" ht="50.25" customHeight="1" x14ac:dyDescent="0.25">
      <c r="B26" s="234"/>
      <c r="C26" s="237"/>
      <c r="D26" s="249"/>
      <c r="E26" s="248"/>
      <c r="F26" s="167">
        <v>3331</v>
      </c>
      <c r="G26" s="168" t="s">
        <v>117</v>
      </c>
      <c r="H26" s="169">
        <v>58000</v>
      </c>
      <c r="I26" s="170">
        <v>58000</v>
      </c>
      <c r="J26" s="170">
        <v>58000</v>
      </c>
      <c r="K26" s="171">
        <v>58000</v>
      </c>
      <c r="L26" s="172">
        <f t="shared" si="46"/>
        <v>232000</v>
      </c>
      <c r="M26" s="173">
        <v>0</v>
      </c>
      <c r="N26" s="174">
        <f t="shared" si="47"/>
        <v>232000</v>
      </c>
      <c r="O26" s="175"/>
      <c r="P26" s="176"/>
      <c r="Q26" s="169">
        <v>58000</v>
      </c>
      <c r="R26" s="170">
        <v>58000</v>
      </c>
      <c r="S26" s="170">
        <v>58000</v>
      </c>
      <c r="T26" s="171">
        <v>58000</v>
      </c>
      <c r="U26" s="177">
        <f t="shared" si="39"/>
        <v>232000</v>
      </c>
      <c r="V26" s="91">
        <v>0</v>
      </c>
      <c r="W26" s="91">
        <f t="shared" si="40"/>
        <v>232000</v>
      </c>
      <c r="X26" s="92"/>
      <c r="Y26" s="92"/>
      <c r="Z26" s="169">
        <v>58000</v>
      </c>
      <c r="AA26" s="170">
        <v>58000</v>
      </c>
      <c r="AB26" s="170">
        <v>58000</v>
      </c>
      <c r="AC26" s="171">
        <v>58000</v>
      </c>
      <c r="AD26" s="178">
        <f t="shared" ref="AD26" si="48">Z26+AA26+AB26+AC26</f>
        <v>232000</v>
      </c>
      <c r="AE26" s="175">
        <v>0</v>
      </c>
      <c r="AF26" s="179">
        <f t="shared" ref="AF26" si="49">AD26-AE26</f>
        <v>232000</v>
      </c>
      <c r="AG26" s="92"/>
      <c r="AH26" s="93"/>
      <c r="AI26" s="40">
        <f t="shared" ref="AI26" si="50">L26+U26+AD26</f>
        <v>696000</v>
      </c>
      <c r="AJ26" s="180">
        <f t="shared" ref="AJ26" si="51">M26+V26+AE26</f>
        <v>0</v>
      </c>
      <c r="AK26" s="181">
        <f t="shared" ref="AK26" si="52">AI26-AJ26</f>
        <v>696000</v>
      </c>
      <c r="AL26" s="174"/>
      <c r="AM26" s="40"/>
      <c r="AN26" s="91"/>
      <c r="AO26" s="182"/>
      <c r="AP26">
        <f t="shared" si="13"/>
        <v>3331</v>
      </c>
      <c r="AQ26" t="str">
        <f t="shared" si="14"/>
        <v>Servicios de consultoria</v>
      </c>
      <c r="AR26" s="101">
        <f t="shared" si="15"/>
        <v>58000</v>
      </c>
      <c r="AS26" s="101">
        <f t="shared" si="16"/>
        <v>58000</v>
      </c>
      <c r="AT26" s="101">
        <f t="shared" si="17"/>
        <v>58000</v>
      </c>
      <c r="AU26" s="101">
        <f t="shared" si="18"/>
        <v>58000</v>
      </c>
      <c r="AV26" s="101">
        <f t="shared" si="19"/>
        <v>58000</v>
      </c>
      <c r="AW26" s="101">
        <f t="shared" si="20"/>
        <v>58000</v>
      </c>
      <c r="AX26" s="101">
        <f t="shared" si="21"/>
        <v>58000</v>
      </c>
      <c r="AY26" s="101">
        <f t="shared" si="22"/>
        <v>58000</v>
      </c>
      <c r="AZ26" s="101">
        <f t="shared" si="23"/>
        <v>58000</v>
      </c>
      <c r="BA26" s="101">
        <f t="shared" si="24"/>
        <v>58000</v>
      </c>
      <c r="BB26" s="101">
        <f t="shared" si="25"/>
        <v>58000</v>
      </c>
      <c r="BC26" s="101">
        <f t="shared" si="26"/>
        <v>58000</v>
      </c>
      <c r="BD26" s="101">
        <f t="shared" si="27"/>
        <v>696000</v>
      </c>
      <c r="BE26" s="101">
        <f t="shared" si="28"/>
        <v>0</v>
      </c>
    </row>
    <row r="27" spans="2:57" ht="50.25" customHeight="1" thickBot="1" x14ac:dyDescent="0.4">
      <c r="B27" s="250" t="s">
        <v>42</v>
      </c>
      <c r="C27" s="251"/>
      <c r="D27" s="251"/>
      <c r="E27" s="251"/>
      <c r="F27" s="251"/>
      <c r="G27" s="251"/>
      <c r="H27" s="129">
        <f t="shared" ref="H27:N27" si="53">SUM(H16:H26)</f>
        <v>63652.6</v>
      </c>
      <c r="I27" s="85">
        <f t="shared" si="53"/>
        <v>68775.19</v>
      </c>
      <c r="J27" s="85">
        <f t="shared" si="53"/>
        <v>100832.54000000001</v>
      </c>
      <c r="K27" s="130">
        <f t="shared" si="53"/>
        <v>109922.8</v>
      </c>
      <c r="L27" s="95">
        <f t="shared" si="53"/>
        <v>343183.13</v>
      </c>
      <c r="M27" s="85">
        <f t="shared" si="53"/>
        <v>0</v>
      </c>
      <c r="N27" s="71">
        <f t="shared" si="53"/>
        <v>343183.13</v>
      </c>
      <c r="O27" s="65"/>
      <c r="P27" s="45"/>
      <c r="Q27" s="72">
        <f>SUM(Q16:Q26)</f>
        <v>112859.07</v>
      </c>
      <c r="R27" s="85">
        <f>SUM(R16:R26)</f>
        <v>88617.5</v>
      </c>
      <c r="S27" s="45">
        <f t="shared" ref="S27:T27" si="54">SUM(S16:S26)</f>
        <v>77578.489999999991</v>
      </c>
      <c r="T27" s="88">
        <f t="shared" si="54"/>
        <v>147298.06</v>
      </c>
      <c r="U27" s="86">
        <f>SUM(U16:U26)</f>
        <v>426353.12</v>
      </c>
      <c r="V27" s="68">
        <f>SUM(V16:V26)</f>
        <v>0</v>
      </c>
      <c r="W27" s="87">
        <f>SUM(W16:W26)</f>
        <v>426353.12</v>
      </c>
      <c r="X27" s="65"/>
      <c r="Y27" s="45"/>
      <c r="Z27" s="129">
        <f t="shared" ref="Z27:AF27" si="55">SUM(Z16:Z26)</f>
        <v>71174.820000000007</v>
      </c>
      <c r="AA27" s="85">
        <f t="shared" si="55"/>
        <v>93416.489999999991</v>
      </c>
      <c r="AB27" s="85">
        <f t="shared" si="55"/>
        <v>86509.37</v>
      </c>
      <c r="AC27" s="131">
        <f t="shared" si="55"/>
        <v>60480.29</v>
      </c>
      <c r="AD27" s="68">
        <f t="shared" si="55"/>
        <v>311580.96999999997</v>
      </c>
      <c r="AE27" s="68">
        <f t="shared" si="55"/>
        <v>0</v>
      </c>
      <c r="AF27" s="63">
        <f t="shared" si="55"/>
        <v>311580.96999999997</v>
      </c>
      <c r="AG27" s="65"/>
      <c r="AH27" s="45"/>
      <c r="AI27" s="94">
        <f>SUM(AI16:AI26)</f>
        <v>1081117.22</v>
      </c>
      <c r="AJ27" s="89">
        <f>SUM(AJ16:AJ26)</f>
        <v>0</v>
      </c>
      <c r="AK27" s="46">
        <f>SUM(AK16:AK26)</f>
        <v>1081117.22</v>
      </c>
      <c r="AL27" s="13"/>
      <c r="AM27" s="64"/>
      <c r="AN27" s="66"/>
      <c r="AO27" s="67"/>
    </row>
    <row r="28" spans="2:57" ht="15.75" thickTop="1" x14ac:dyDescent="0.25"/>
    <row r="29" spans="2:57" ht="24" customHeight="1" x14ac:dyDescent="0.25">
      <c r="B29" s="252" t="s">
        <v>43</v>
      </c>
      <c r="C29" s="252"/>
      <c r="D29" s="252"/>
      <c r="E29" s="252"/>
      <c r="F29" s="75"/>
    </row>
    <row r="30" spans="2:57" s="14" customFormat="1" ht="15.75" customHeight="1" x14ac:dyDescent="0.25">
      <c r="E30" s="15"/>
      <c r="F30" s="15"/>
      <c r="K30" s="16"/>
      <c r="AI30" s="14">
        <v>1100000</v>
      </c>
    </row>
    <row r="31" spans="2:57" s="14" customFormat="1" x14ac:dyDescent="0.25">
      <c r="AI31" s="183">
        <f>+AI30-AI27</f>
        <v>18882.780000000028</v>
      </c>
    </row>
    <row r="32" spans="2:57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</sheetData>
  <mergeCells count="74">
    <mergeCell ref="U10:Y10"/>
    <mergeCell ref="R11:T11"/>
    <mergeCell ref="U11:Y11"/>
    <mergeCell ref="B2:F5"/>
    <mergeCell ref="G2:T5"/>
    <mergeCell ref="B6:Y6"/>
    <mergeCell ref="B8:H9"/>
    <mergeCell ref="I8:K9"/>
    <mergeCell ref="L8:M9"/>
    <mergeCell ref="N8:Q9"/>
    <mergeCell ref="R8:T9"/>
    <mergeCell ref="U8:Y9"/>
    <mergeCell ref="B10:H11"/>
    <mergeCell ref="I10:K11"/>
    <mergeCell ref="L10:M11"/>
    <mergeCell ref="N10:Q11"/>
    <mergeCell ref="R10:T10"/>
    <mergeCell ref="AI13:AK13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F13:G13"/>
    <mergeCell ref="L13:P13"/>
    <mergeCell ref="U13:Y13"/>
    <mergeCell ref="AD13:AH13"/>
    <mergeCell ref="N14:N15"/>
    <mergeCell ref="AK14:AK15"/>
    <mergeCell ref="AM14:AM15"/>
    <mergeCell ref="B16:B19"/>
    <mergeCell ref="C16:C1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Q14:Q15"/>
    <mergeCell ref="E16:E17"/>
    <mergeCell ref="B27:G27"/>
    <mergeCell ref="B29:E29"/>
    <mergeCell ref="AJ14:AJ15"/>
    <mergeCell ref="AB14:AB15"/>
    <mergeCell ref="AC14:AC15"/>
    <mergeCell ref="R14:R15"/>
    <mergeCell ref="S14:S15"/>
    <mergeCell ref="T14:T15"/>
    <mergeCell ref="U14:U15"/>
    <mergeCell ref="V14:V15"/>
    <mergeCell ref="W14:W15"/>
    <mergeCell ref="B13:C15"/>
    <mergeCell ref="D13:E15"/>
    <mergeCell ref="P14:P15"/>
    <mergeCell ref="O14:O15"/>
    <mergeCell ref="D16:D17"/>
    <mergeCell ref="D18:D19"/>
    <mergeCell ref="E18:E19"/>
    <mergeCell ref="B20:B26"/>
    <mergeCell ref="C20:C26"/>
    <mergeCell ref="D20:D21"/>
    <mergeCell ref="E20:E21"/>
    <mergeCell ref="E22:E24"/>
    <mergeCell ref="D22:D24"/>
    <mergeCell ref="E25:E26"/>
    <mergeCell ref="D25:D26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A. MARCO INSTITUCIONAL </vt:lpstr>
      <vt:lpstr>B. acciones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</dc:creator>
  <cp:lastModifiedBy>Naty</cp:lastModifiedBy>
  <cp:lastPrinted>2015-09-24T17:52:02Z</cp:lastPrinted>
  <dcterms:created xsi:type="dcterms:W3CDTF">2014-10-10T18:47:42Z</dcterms:created>
  <dcterms:modified xsi:type="dcterms:W3CDTF">2016-02-05T17:35:39Z</dcterms:modified>
</cp:coreProperties>
</file>