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37" firstSheet="5" activeTab="5"/>
  </bookViews>
  <sheets>
    <sheet name="A. MARCO INSTITUCIONAL" sheetId="1" r:id="rId1"/>
    <sheet name="B. PROGRAMACION OBJETIVO 1" sheetId="2" r:id="rId2"/>
    <sheet name="B. PROGRAMACION OBJETIVO 2" sheetId="3" r:id="rId3"/>
    <sheet name="PROGRAMACIÓN OBJETIVO 3" sheetId="4" r:id="rId4"/>
    <sheet name="PROGRAMACIÓN OBJETIVO 4" sheetId="5" r:id="rId5"/>
    <sheet name="PROGRAMACIÓN OBJETIVO 5 " sheetId="6" r:id="rId6"/>
    <sheet name="Hoja1" sheetId="7" r:id="rId7"/>
  </sheets>
  <definedNames>
    <definedName name="_xlnm._FilterDatabase" localSheetId="6" hidden="1">'Hoja1'!$C$3:$P$3</definedName>
  </definedNames>
  <calcPr fullCalcOnLoad="1"/>
</workbook>
</file>

<file path=xl/comments4.xml><?xml version="1.0" encoding="utf-8"?>
<comments xmlns="http://schemas.openxmlformats.org/spreadsheetml/2006/main">
  <authors>
    <author>Naty</author>
  </authors>
  <commentList>
    <comment ref="AY40" authorId="0">
      <text>
        <r>
          <rPr>
            <b/>
            <sz val="9"/>
            <rFont val="Tahoma"/>
            <family val="2"/>
          </rPr>
          <t>Naty:</t>
        </r>
        <r>
          <rPr>
            <sz val="9"/>
            <rFont val="Tahoma"/>
            <family val="2"/>
          </rPr>
          <t xml:space="preserve">
se considra para la evaluación del 1 er cuatrimestre, no coniderarlo para los demas
</t>
        </r>
      </text>
    </comment>
  </commentList>
</comments>
</file>

<file path=xl/sharedStrings.xml><?xml version="1.0" encoding="utf-8"?>
<sst xmlns="http://schemas.openxmlformats.org/spreadsheetml/2006/main" count="2457" uniqueCount="317">
  <si>
    <t>Formato:</t>
  </si>
  <si>
    <t>Código: PL-F-01-3</t>
  </si>
  <si>
    <t>Fecha: Septiembre de 2014</t>
  </si>
  <si>
    <t>Programa Operativo Anual 2015</t>
  </si>
  <si>
    <t>Rev. 5</t>
  </si>
  <si>
    <t>Pág. 1 de 1</t>
  </si>
  <si>
    <t>A. Marco Institucional y de la Unidad Académica o Administrativa , Objetivos Particulares.</t>
  </si>
  <si>
    <t>Nombre de la Unidad:</t>
  </si>
  <si>
    <t xml:space="preserve">Fecha: </t>
  </si>
  <si>
    <t>Institucional</t>
  </si>
  <si>
    <t>Unidad Académica o Administrativa</t>
  </si>
  <si>
    <t>Misión</t>
  </si>
  <si>
    <t>Visión</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</si>
  <si>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</si>
  <si>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 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</si>
  <si>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r>
      <t>q</t>
    </r>
    <r>
      <rPr>
        <sz val="10"/>
        <color indexed="8"/>
        <rFont val="Tahoma"/>
        <family val="2"/>
      </rPr>
      <t>  Formar profesionales competentes, impulsores del desarrollo empresarial y social, que contribuyan a la solución de problemas a través de la generación y aplicación del conocimiento tecnológico, con un alto nivel de competitividad, y una visión global, crítica y plural.</t>
    </r>
  </si>
  <si>
    <r>
      <t>q</t>
    </r>
    <r>
      <rPr>
        <sz val="10"/>
        <color indexed="8"/>
        <rFont val="Tahoma"/>
        <family val="2"/>
      </rPr>
      <t>  El programa Educativo de Ingeniería Industrial es pertinente y flexible a las necesidades de la sociedad, ofertando un servicio de calidad para la formación de profesionales con un alto sentido ético y orientado al desarrollo humano y tecnológico.</t>
    </r>
  </si>
  <si>
    <t>Políticas Institucionales</t>
  </si>
  <si>
    <t>Función</t>
  </si>
  <si>
    <t>Autoevaluación</t>
  </si>
  <si>
    <t xml:space="preserve">En la Universidad Politécnica de Tlaxcala formamos profesionales competentes, bajo un sistema de calidad congruente con las necesidades del desarrollo tecnológico, empresarial, social y sustentable del entorno,  orientado a la mejora continua.
Valores
Respeto
A la diversidad de pensamiento y cultura, a la institución y a lo que ésta representa para el desarrollo social.
Honestidad
Que hace posible el compromiso en el trabajo individual, colectivo, y la confianza en la actuación cotidiana.
Lealtad
Expresada en la identidad y orgullo de formar parte del PE.
Disciplina
Para garantizar el cumplimiento de las metas previstas para alcanzar los grandes propósitos planteados.
Calidad
Como norma permanente que rige la vida universitaria en el logro de la excelencia.
Colaboración
Como factor multiplicador de las capacidades universitarias.
Libertad
Como el ejercicio irrestricto de las ideas para impulsar la innovación y la mejora continua.
Equidad
En el acceso a oportunidades y beneficios.
Tolerancia
Respeto a las ideas, creencias o prácticas cuando son diferentes o contrarias a las propias.
</t>
  </si>
  <si>
    <r>
      <t>q</t>
    </r>
    <r>
      <rPr>
        <sz val="7"/>
        <color indexed="8"/>
        <rFont val="Times New Roman"/>
        <family val="1"/>
      </rPr>
      <t xml:space="preserve">  </t>
    </r>
    <r>
      <rPr>
        <sz val="10"/>
        <color indexed="8"/>
        <rFont val="Tahoma"/>
        <family val="2"/>
      </rPr>
      <t>La carrera de Ingeniería Industrial da lugar a una formación integral en conocimientos, capacidades, habilidades, destrezas, actitudes y valores acorde con las necesidades regionales que le permite profundizar en un área específica de aplicación para atender las demandas del sector productivo y social.</t>
    </r>
  </si>
  <si>
    <t>El plan de estiudiios es pertinente ya que está referenciado al desarrollo del estado y la región. Pero no se puede hacer una valoración exacta ya que no se ha desarrollado un estudio de seguiemiento de egresados. La investigación y desarrollo tecnológico ha traido importantes proyectos al PE</t>
  </si>
  <si>
    <t>Objetivos del Plan Estatal relacionados con la Unidad Académica o Administrativa</t>
  </si>
  <si>
    <t>FODA</t>
  </si>
  <si>
    <t>Fortalezas</t>
  </si>
  <si>
    <t>Oportunidades</t>
  </si>
  <si>
    <t> El PE de Ingeniería Industrial es pertinente a las necesidades del sector empresarial y social, fundamentado en el estudio de viabilidad realizado para la creación de la UPT.
 Los profesores cumplen con el perfil del PE y el 81% cuentan con el grado de maestría, conforme al perfil del mismo y el resto está en proceso de obtención.
 Alta orientación al desarrollo humano integrado en los planes de estudio. Aprendizaje del idioma alemán mediante cursos especiales
 El PE considera a un segundo idioma de forma obligatoria.
 Incorporación de las TIC´S en el PE.
 Se otorgan becas de manutención.
 Alto compromiso institucional de la planta docente para el desarrollo de proyectos y trabajo académico.
 Certificación de los principales procesos académicos del Programa Educativo bajo la norma ISO 9001:2000. 
- Aprendizaje del idioma alemán mediante cursos especiales.</t>
  </si>
  <si>
    <t>Crecientes inversiones en el sector automotriz. Una progresiva conversión de los empleos en el sector público al industrial. Mayor aporte de la industria manufacturera al PIB nacional. Especialización del capital humano en ramos automotrices. Aparición de aglomerados incipientes en el ramo textil. Creciente relación entre la UPTlax y empresas de la ergión. Aporte en el crecimiento de las PYMES de la región.</t>
  </si>
  <si>
    <t>Objetivos del PID relacionados con la función de la Unidad Académica o Administrativa</t>
  </si>
  <si>
    <t xml:space="preserve"> Debilidades                 </t>
  </si>
  <si>
    <t>Amenazas</t>
  </si>
  <si>
    <t>El PE no cuenta con maestros integrantes del SNI. El programa de ingeniería industrial sólo cuenta con el 20 por ciento de los cursos habilitados en la plataforma e-learning. Escasa producción científica de sus líneas de investigación. Nula participación de políticas para la conformación de estrategias estatales de desarrollo industrial.Sólo el 17 por ciento de los estudiantes alcanza la certificación PET de inglés. Escasa participación de estudiantes en espacios de aprendizaje autónomo o proyectos de investigación. Alta concentración de recursos docentes en medios gráficos</t>
  </si>
  <si>
    <t>Una creciente oferta educativa usando medios remotos. Programas flexibles de formación profesional. Poca orientación en egresados de bachiller hacia el estudio de ingenierías.</t>
  </si>
  <si>
    <t>Objetivos particulares del POA</t>
  </si>
  <si>
    <t>Presupuesto</t>
  </si>
  <si>
    <t xml:space="preserve">Objetivo 1: </t>
  </si>
  <si>
    <t xml:space="preserve"> Promover la movilidad docente y estudiantil a través de la obteneción de becas y la participación en cursos y foros en contextos nacionales y extranjeros, para incrementar sus competencias. </t>
  </si>
  <si>
    <t>Objetivo 2:</t>
  </si>
  <si>
    <t>Capacitar pemanentemente al personal docente para mejorar su desempeño y  el proceso de enseñanza - aprendizaje.</t>
  </si>
  <si>
    <t>Objetivo 3:</t>
  </si>
  <si>
    <t>Mantener  el buen funcionamiento de los laboratorios de ingeniería industrial, para la ejecución adecauda de las prácticas de los estudiantes.</t>
  </si>
  <si>
    <t>Objetivo 4:</t>
  </si>
  <si>
    <t>Mejorar el proceso de estancias y estadías mediante un seguimiento puntual en los estudiantes my asi dismunir la desercisón.</t>
  </si>
  <si>
    <t>Objetivo 5:</t>
  </si>
  <si>
    <t>Fortalecer recursos materiales, humanos y/o infraestructura, a través del  requerimiento  necesario  de los recursos , para el buen funcionamiento del PE de Ingeniería Industrial</t>
  </si>
  <si>
    <t>Monto Total del Presupuestado  Autorizado</t>
  </si>
  <si>
    <t>Elaboró</t>
  </si>
  <si>
    <t>Visto Bueno</t>
  </si>
  <si>
    <t>Mtro. Horacio Lima Gutiérrez</t>
  </si>
  <si>
    <t>MC. Luis Álvarez Ochoa</t>
  </si>
  <si>
    <t>Directora del PE. de Ingeniería Industrial</t>
  </si>
  <si>
    <t>Secretario Académico</t>
  </si>
  <si>
    <t xml:space="preserve">Formato:                      
                                    </t>
  </si>
  <si>
    <t>Código:  PL-F-01-3</t>
  </si>
  <si>
    <t>Anexo B. Objetivos Particulares, Metas , Calendarización, Seguimiento y Evaluación de acciones por cada objetivo.</t>
  </si>
  <si>
    <t>Nombre de la Unidad: Programa educativo en Ingeniería Industrial</t>
  </si>
  <si>
    <t>Area :   Académica</t>
  </si>
  <si>
    <t xml:space="preserve">Objetivo Particular 1:  Promover la movilidad docente y estudiantil a través de la obteneción de becas y la participación en cursos y foros en contextos nacionales y extranjeros, para incrementar sus competencias. </t>
  </si>
  <si>
    <t xml:space="preserve">NOMBRE DEL  EJECUTOR DEL OBJETIVO : </t>
  </si>
  <si>
    <t xml:space="preserve">PUESTO DEL EJECUTOR: </t>
  </si>
  <si>
    <t>FECHA DE INICIAL:  ENERO DE 2014</t>
  </si>
  <si>
    <t>FECHA DE FINAL: DICIEMBRE</t>
  </si>
  <si>
    <t>Director del PE de Ingeniería Industrial</t>
  </si>
  <si>
    <t>Meta</t>
  </si>
  <si>
    <t>Acción</t>
  </si>
  <si>
    <t>Usuarios y Beneficiarios</t>
  </si>
  <si>
    <t>Beneficios Esperados</t>
  </si>
  <si>
    <t>Fecha</t>
  </si>
  <si>
    <t>ENERO</t>
  </si>
  <si>
    <t>FEBRERO</t>
  </si>
  <si>
    <t>MARZO</t>
  </si>
  <si>
    <t>ABRIL</t>
  </si>
  <si>
    <t>MAYO</t>
  </si>
  <si>
    <t>JUNIO</t>
  </si>
  <si>
    <t>JULIO</t>
  </si>
  <si>
    <t>AGOSTO</t>
  </si>
  <si>
    <t>SEPTIEMBRE</t>
  </si>
  <si>
    <t>OCTUBRE</t>
  </si>
  <si>
    <t>NOVIEMBRE</t>
  </si>
  <si>
    <t>DICIEMBRE</t>
  </si>
  <si>
    <t>TOTAL DE PRESUPUESTO</t>
  </si>
  <si>
    <t>Evaluación Anual</t>
  </si>
  <si>
    <t>Situación de la Acción</t>
  </si>
  <si>
    <t>Inicial</t>
  </si>
  <si>
    <t>Final</t>
  </si>
  <si>
    <t>P</t>
  </si>
  <si>
    <t>E</t>
  </si>
  <si>
    <t>Evidencia</t>
  </si>
  <si>
    <t>Logros</t>
  </si>
  <si>
    <t>Limitaciones</t>
  </si>
  <si>
    <t>Programado</t>
  </si>
  <si>
    <t>Ejercido</t>
  </si>
  <si>
    <t>Saldo</t>
  </si>
  <si>
    <t>Concepto</t>
  </si>
  <si>
    <t>Partida presupuestal</t>
  </si>
  <si>
    <t>Valor</t>
  </si>
  <si>
    <t>Reprogramar</t>
  </si>
  <si>
    <t>Eliminar</t>
  </si>
  <si>
    <t>Partida Ejercida</t>
  </si>
  <si>
    <t>D</t>
  </si>
  <si>
    <t>F</t>
  </si>
  <si>
    <t>%</t>
  </si>
  <si>
    <t>Justificacion</t>
  </si>
  <si>
    <t>Partida</t>
  </si>
  <si>
    <t>Enero</t>
  </si>
  <si>
    <t>Febrero</t>
  </si>
  <si>
    <t>Marzo</t>
  </si>
  <si>
    <t>Abril</t>
  </si>
  <si>
    <t>Mayo</t>
  </si>
  <si>
    <t>Junio</t>
  </si>
  <si>
    <t>Julio</t>
  </si>
  <si>
    <t>Agosto</t>
  </si>
  <si>
    <t>Septiembre</t>
  </si>
  <si>
    <t>Octubre</t>
  </si>
  <si>
    <t>Noviembre</t>
  </si>
  <si>
    <t>Diciembre</t>
  </si>
  <si>
    <t>Anual</t>
  </si>
  <si>
    <t>Posicionar a dos docentes y/o estudiantes en algún programa de universidad extranjera a través de las becas federales</t>
  </si>
  <si>
    <t xml:space="preserve">Consultar  las convocatorias de las  becas,  tanto para estudiantes como docentes </t>
  </si>
  <si>
    <t>Estudiantes y maestros</t>
  </si>
  <si>
    <t>Crear redes de colaboración con universidades extranjeras para el intercambio de mejores prácticas y el desarrollo de capital humano con visión global</t>
  </si>
  <si>
    <t>X</t>
  </si>
  <si>
    <t>Apoyar a estudiantes y docentes con el tramite y permisos para obtener las becas federales.</t>
  </si>
  <si>
    <t xml:space="preserve">Estudiantes </t>
  </si>
  <si>
    <t>Firmar un convenio de colaboración con un programa afín de una universidad extranjera por medio de la visita de autoridades UPTlax</t>
  </si>
  <si>
    <t>Convocar a autoridades académicas o visitar el campus en cuestión de una universidad extranjera para la firma de al menos un convenio.</t>
  </si>
  <si>
    <t>Estudiantes y docentes</t>
  </si>
  <si>
    <t>Fomentar la interculturalidad</t>
  </si>
  <si>
    <t>VIATICOS EN EL PAIS</t>
  </si>
  <si>
    <t>Promover la firma a través de los medios de comunicación locales</t>
  </si>
  <si>
    <t>estudiantes</t>
  </si>
  <si>
    <t>Promover las carreras ingenieriles</t>
  </si>
  <si>
    <t>Promover al Programa de Ingeniería industrial de la Uptlax como un programa de alcance internacional por medio de la ubicación de un docente o estudiante en la universidad en cuestión.</t>
  </si>
  <si>
    <t>Fomentar la interculturalidad y el trabajo entre CA s de distintos países</t>
  </si>
  <si>
    <t>todo el año</t>
  </si>
  <si>
    <t>Generar al menos un convenio con alguna universidad nacional a través de la visita de las autoridades UPTlax a la univeridad firmante</t>
  </si>
  <si>
    <t>docentes y estudiantes</t>
  </si>
  <si>
    <t>junio de 2015</t>
  </si>
  <si>
    <t>Promover que el 70% de los docentes utilizen herramientas tecnológicas disponibles en la UPTlax</t>
  </si>
  <si>
    <t>Propiciar el aprendizaje a distancia a través de conferencias y talleres con al menos una universidad extranjera</t>
  </si>
  <si>
    <t>diversificar los aprendizajes</t>
  </si>
  <si>
    <t>SERVICIOS DE CONSULTORIA</t>
  </si>
  <si>
    <t>Que los docentes del PE en ingeniería industrial utilicen la platarforma e-learning con fines formativos mediante asesoría permanente de un especialista en Tis</t>
  </si>
  <si>
    <t>dotar de mayores recursos para los aprendizajes</t>
  </si>
  <si>
    <t>Desarrollar planeaciones y rúbricas para consulta de los estudiantes</t>
  </si>
  <si>
    <t>abril</t>
  </si>
  <si>
    <t>septiembre</t>
  </si>
  <si>
    <t>SERVICIOS DE CAPCITACION</t>
  </si>
  <si>
    <t>Dar a conocer a estudiantes y maestros las últimas tendencias de la ingeniería industrial</t>
  </si>
  <si>
    <t>Organizar el Quinto Congreso de Ingeniería Industrial y Sustentabilidad</t>
  </si>
  <si>
    <t>interactuar con investigadores, gerentes y directores de planta</t>
  </si>
  <si>
    <t>para el traslado y atención a ponentes</t>
  </si>
  <si>
    <t>SUB - TOTAL</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</si>
  <si>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fisica</t>
    </r>
  </si>
  <si>
    <t>Revisa</t>
  </si>
  <si>
    <t>Mtro. Luis Álvarez Ochoa</t>
  </si>
  <si>
    <t>Ejecuta</t>
  </si>
  <si>
    <t>Objetivo Particular 2:  Capacitar pemanentemente al personal docente para mejorar su desempeño y  el proceso de enseñanza - aprendizaje.</t>
  </si>
  <si>
    <t>FECHA DE INICIAL:  ENERO 2013</t>
  </si>
  <si>
    <t>Capacitar al 100% a la planta docente  en la  diversificar el uso de fuentes de aprendizaje alternas a los recursos gráficos</t>
  </si>
  <si>
    <t>Llevar a cabo cursos de capacitación técnica, competencia docente e inglés</t>
  </si>
  <si>
    <t xml:space="preserve">Docentes </t>
  </si>
  <si>
    <t>diversificar las fuentes de aprendizaje</t>
  </si>
  <si>
    <t>Promover la elaboración didáctico</t>
  </si>
  <si>
    <t>docentes</t>
  </si>
  <si>
    <t>ordenar los aprendizajes en un orden lógico</t>
  </si>
  <si>
    <t>Fomentar el uso de recursos didácticos</t>
  </si>
  <si>
    <t>Crear objetivos de desempeño</t>
  </si>
  <si>
    <t>Diversificar los medios de aprendizaje</t>
  </si>
  <si>
    <t>Mantener el interés por el estudio</t>
  </si>
  <si>
    <t>Realizar 5 actividades para disminuir la reprobación y  deserción.</t>
  </si>
  <si>
    <t>SERVICIOS DE CAPACITACION</t>
  </si>
  <si>
    <t>Organizar pláticas sobre liderazgo y motivación para los estudiantes</t>
  </si>
  <si>
    <t>Fomentar la visita de estudiantes a empresas, foros, congresos, etc.</t>
  </si>
  <si>
    <t>PROGRAMACIÓN OBJETIVO 6</t>
  </si>
  <si>
    <t>Objetivo Particular 3: Mantener  el buen funcionamiento de los laboratorios de ingeniería industrial, para la ejecución adecauda de las prácticas de los estudiantes.</t>
  </si>
  <si>
    <t>Comprar consumibles para laboratorio de metrología, Taller de Lean Manufacturing, impresora de prototipos para desarrollar prácticas con los estudiantes</t>
  </si>
  <si>
    <t>Requision y compra de productos quimicos para realizaccion de practicas .</t>
  </si>
  <si>
    <t xml:space="preserve">estudiantes, docentes </t>
  </si>
  <si>
    <t>Que los estudiantes adquieran conocimientos y sean competentes</t>
  </si>
  <si>
    <t>OTROS MATERIALES Y ARTICULOS DE CONTRUCCION Y REPARACION (RESINAS Y POLVOS)</t>
  </si>
  <si>
    <t xml:space="preserve"> Requision y compra de repuestos de kitds de manufactura</t>
  </si>
  <si>
    <t>MATERIAL ,ACCESORIOS Y SUMINISTROS DE LABORATORIOS (REPUESTOS PARA KIDS DE MANUFACTURA</t>
  </si>
  <si>
    <t>Requision y compra de aceites y lubricantes para las practicas</t>
  </si>
  <si>
    <t>COMBUSTIBLES LUBRICANTES ADITIVOS CARBON Y SU DERIVADOS COMO  MATERIA PRIMA</t>
  </si>
  <si>
    <t>OTROS PRODUCOS QUIMICOS (ALCOHOL AGUA DESTILADA ACETONAS)</t>
  </si>
  <si>
    <t xml:space="preserve">Realizar al 100% el servicio de mantenimiento para los equipos de laboratorio. </t>
  </si>
  <si>
    <t>Manteniento brazo ABB</t>
  </si>
  <si>
    <t>Equipo en condicciones optimas para practicas</t>
  </si>
  <si>
    <t>INSTALACCION Y REPARACCION DEL EQUIPO DE LABORATORIO</t>
  </si>
  <si>
    <t>Calibraccion de equipo de medicion ( vernier,  medidores de altura , etc.)</t>
  </si>
  <si>
    <t xml:space="preserve">Impresora de prototipos en 3D </t>
  </si>
  <si>
    <t>celdas de manufactura flexible</t>
  </si>
  <si>
    <t>x</t>
  </si>
  <si>
    <t>Equipos de medición( comparador optico, microscopio de taller, rugosimetro, durometro)</t>
  </si>
  <si>
    <t>Cabinas Ergonomicas</t>
  </si>
  <si>
    <t>Sincronizador de corridas</t>
  </si>
  <si>
    <t>Maquinas de medición de coordenadas</t>
  </si>
  <si>
    <t xml:space="preserve">Equipar máquina de medición </t>
  </si>
  <si>
    <t xml:space="preserve">comprar pieza patron </t>
  </si>
  <si>
    <t xml:space="preserve">Estudiantes y  docentes </t>
  </si>
  <si>
    <t xml:space="preserve">Que los estudiantes adquieran conocimiento  y sean competentes </t>
  </si>
  <si>
    <t xml:space="preserve">PARA LA MEDICION DE PIEZAS METAL MECANICA </t>
  </si>
  <si>
    <t>cubrir el 100% de requerimientos de materiales para el correcto funcionamiento del laboratorio, oficinas y salones de clase</t>
  </si>
  <si>
    <t>Realizar la bitácora de registro de uso de equipos de laboratorio</t>
  </si>
  <si>
    <t>Optimizar el aprendizaje utilizando medios virtuales</t>
  </si>
  <si>
    <t>PAPELERIA</t>
  </si>
  <si>
    <t>Realizar la bitácora de registro de alumnos que hacen uso del laboratorio</t>
  </si>
  <si>
    <t>CARTUCHOS</t>
  </si>
  <si>
    <t>Adquisición de software CATIA</t>
  </si>
  <si>
    <t>FABRICA VIRTUAL</t>
  </si>
  <si>
    <t>Compra de consumibles y equipo de laboratorio de computo y metrología</t>
  </si>
  <si>
    <t>FUENTES DE PODER, RATONES, NO BREAK, MINI SPLIT</t>
  </si>
  <si>
    <t>Comprar y dar mantenimiento a cañones y persianas de los salones de clases</t>
  </si>
  <si>
    <t>CAÑONES</t>
  </si>
  <si>
    <t>Comprar bocinas, cable VGA para atender las demandas de la docencia</t>
  </si>
  <si>
    <t>BOCINAS Y CABLES</t>
  </si>
  <si>
    <t>Comprar impresora hp colo laserjet pro mfp m177fw</t>
  </si>
  <si>
    <t>MULTIFUNCIONAL</t>
  </si>
  <si>
    <t>comprar sofá 3 piezas y una silla</t>
  </si>
  <si>
    <t>Visitantes</t>
  </si>
  <si>
    <t>MOBILIARIO Y EQUIPO.</t>
  </si>
  <si>
    <t>Objetivo Particular 7: Mejorar el proceso de estancias y estadías mediante un seguimiento puntual en los estudiantes my asi dismunir la desercisón.</t>
  </si>
  <si>
    <t>Recurso $</t>
  </si>
  <si>
    <t>Verificar al 100% la generación de valor mediante la revisión de estancias y estadías efectivas</t>
  </si>
  <si>
    <t>Enviar a docentes a las empresas receptoras de practicantes</t>
  </si>
  <si>
    <t>Tener interacción con estudiantes de otras Ups y alentar el deporte</t>
  </si>
  <si>
    <t>Cerciorarse de la aplicación de metodologías y herramientas de ingeniería industrial en los procesos</t>
  </si>
  <si>
    <t>Desarrollo de la práctica deportiva</t>
  </si>
  <si>
    <t>Dar retroalimentación a los estudiantes en torno a metodologías para mejorar la productividad de las empresas</t>
  </si>
  <si>
    <t>dotar de medios para la práctica del deporte</t>
  </si>
  <si>
    <t>Objetivo Particular 7: Fortalecer recursos materiales, humanos y/o infraestructura, a través del  requerimiento  necesario  de los recursos , para el buen funcionamiento del PE de Ingeniería Industrial</t>
  </si>
  <si>
    <t>Solicitar al 100% de los recursos materiales e infraestructura</t>
  </si>
  <si>
    <t>Realizar reuniones de trabajo para el buen desempeño del P.E de Ingenieria Industrial.</t>
  </si>
  <si>
    <t>MATERIALES, UTILES Y EQUIPOS MENORES DE OFICINA ( PAPELERIA)</t>
  </si>
  <si>
    <t>Entregar información y reportes solicitados por las demas areas</t>
  </si>
  <si>
    <t>MATERIALES, UTILES Y EQUIPOS MENORES DE TECNOLOGIASDE LA INFORMACIÓN ( TONER)</t>
  </si>
  <si>
    <t>Realizar la carga horaria de cada cuatrimestre</t>
  </si>
  <si>
    <t>PRODUCTOS ALIMENTICIOS PARA PERSONAS ( CAFETERIA)</t>
  </si>
  <si>
    <t>Solicitar el equipamiento necesario para el buen funcionamiento del P.E</t>
  </si>
  <si>
    <t>Actualizar a los maestros</t>
  </si>
  <si>
    <t>Material Impreso e informacion digital</t>
  </si>
  <si>
    <t xml:space="preserve"> Identificar las necesidades de profesionales relacionados con las ingenierías a través de la consulta a los diversos sectores de la sociedad
 Desarrollar el diseño curricular de las nuevas carreras de pregrado y posgrado así como el de los programas de educación continua y a distancia que ofertará la UPTx.
 Realizar la gestión necesaria para la óptima operación de todos los programas educativos.
 Contar con profesores y alumnos capacitados en la Educación Basada en Competencias, a través de Cursos-Talleres de Inducción
 Evaluar los programas por CIEES por medio del ajuste de los indicadores de la Universidad a las recomendaciones CIEES.
 Asegurar la calidad de los programas educativos.
 Promover la adquisición de nuevas habilidades y técnicas didácticas por parte del personal académico para el mejoramiento de su desempeño
 Aplicar efectivamente el modelo EBC
 Fortalecer las acciones de acompañamiento a los estudiantes
 Establecer un sistema de estímulos y reconocimientos a los docentes en base a un proceso de evaluación continua considerando rendimiento, acciones y logro de objetivos.
 Desarrollar una forma diferente de concebir el aprendizaje, en la utilización de métodos pedagógicos y tecnologías educativas y en la definición de los roles de los actores fundamentales de la educación superior
 Impulsar la consolidación de los Cuerpos Académicos
 Mejorar los procesos de organización, seguimiento y evaluación de los proyectos de investigación.
 Incrementar la producción científica de los profesores de tiempo completo dedicados a la investigación, en su modalidad básica, tecnológica y aplicada.
 Consolidar el programa de tutorías y asesorías con la acreditación de maestros como tutores, con capacitación permanente
 Fortalecer la Vinculación empresarial para ofrecer a los profesionales egresados oportunidades de empleo.
 Fortalecer el proceso de aprendizaje mediante el adecuado funcionamiento de  laboratorios y talleres.
 Desarrollar y mantener actualizado un marco normativo acorde al modelo educativo, que dé sustento a la existencia y operatividad de la UPTx Evaluar periódicamente los planes de desarrollo y programas operativos anuales de la universidad para reorientar las políticas, objetivos, estrategias y metas planteadas.
</t>
  </si>
  <si>
    <t>ENERO -- 2015</t>
  </si>
  <si>
    <t>• Identificar las necesidades de profesionales relacionados con las ingenierías a través de la consulta a los diversos sectores de la sociedad
• Realizar la gestión necesaria para la óptima operación de todos los programas educativos.
• Contar con profesores y alumnos capacitados en la Educación Basada en Competencias, a través de Cursos-Talleres de Inducción
• Evaluar los programas por CIEES por medio del ajuste de los indicadores de la Universidad a las recomendaciones CIEES.
• Asegurar la calidad de los programas educativos.
• Promover la adquisición de nuevas habilidades y técnicas didácticas por parte del personal académico para el mejoramiento de su desempeño</t>
  </si>
  <si>
    <t>SECRETARIA ACADEMICA                                               Ingeniería Industrial</t>
  </si>
  <si>
    <t>Pág. 1 de 2</t>
  </si>
  <si>
    <t>Se adquirio una cubeta de polvo para impresora en 3D</t>
  </si>
  <si>
    <t>Se planea la adquisición del kid de manufactura para el mes de agosto</t>
  </si>
  <si>
    <t>Se adquirieron 2 aceintes lubricantes</t>
  </si>
  <si>
    <t>Se adquirieron los productos quimicos, tales como cubetas de polvo para impresora 3D</t>
  </si>
  <si>
    <t>Se adquirieron los productos quimicos, tales como cubetas de polvo para impresora 3D, Bindel</t>
  </si>
  <si>
    <t>Mantenimiento del brazo ABB</t>
  </si>
  <si>
    <t>Calibración de equipos de metrología</t>
  </si>
  <si>
    <t>Se planea realizar el mantenimineto de la impresora para el mes de septiembre</t>
  </si>
  <si>
    <t>Se le da mantenimiento a las celdas de manufactura</t>
  </si>
  <si>
    <t>Mantenimiento de los equipos de medición</t>
  </si>
  <si>
    <t>Mantenimiento a las cabinas Ergonomicas</t>
  </si>
  <si>
    <t>Se planea el mantenimiento del sincronizador para el mes de septiembre</t>
  </si>
  <si>
    <t>Se da mantenimiento a la maquina de medicion</t>
  </si>
  <si>
    <t>Se va a adquirir para el mes de septiembre</t>
  </si>
  <si>
    <t>Bitacora actualizada</t>
  </si>
  <si>
    <t>Aquisición de relicenciamiento del sofware CATIA</t>
  </si>
  <si>
    <t>No se ha requerido los consumibles, puesto que se cuenta con un inventario suficiente para el funcionamiento, solitando para el mes septiembre</t>
  </si>
  <si>
    <t>Se planea realizar para los meses de septiembre - octubre</t>
  </si>
  <si>
    <t>Se adquiere un sofa de 3 piezas que se encuentra el area de la dirección del P.E</t>
  </si>
  <si>
    <t>No se adquirio</t>
  </si>
  <si>
    <t>se tralado un estudiante a la universidad de colombia, duerante 4 meses</t>
  </si>
  <si>
    <t>Se trasladaron 2 estudiantes a l auniversidad de la Serena en Chile, dura 4 meses, dentro de las becas de alianza del apcifico</t>
  </si>
  <si>
    <t>Apertura de recursos para el aprendizaje en la plataforma en MOODLE, vistos en 25 curso de Ingenieria Industrial</t>
  </si>
  <si>
    <t>Se tubo cuminicación con la cordinaadora del P.E. Industrial de l auniversidad de Matnzas de Cuba , para delinear  lineas de investigación a fines a las universidades.</t>
  </si>
  <si>
    <t xml:space="preserve"> Se llevo el Precongreso de educación del P.E. de Industrial , dond ehubo talleres y conferencias , como medio para difundir el congreso internacional de transformación educativa que organzia la SEP estatal.</t>
  </si>
  <si>
    <t>Se capacitaron 6 docentes en EBC</t>
  </si>
  <si>
    <t>El siguiente curso se realizara par ale mes de octubre , dond esistiran 10 docentes</t>
  </si>
  <si>
    <t>Se hace un estudio sobre las causas de reprobación a estudiantes criticos, donde se va a detonar un programa de asistencia a la trayectoria estudiantil, lo que sustituye las acciones programadas, si bien dentro del programa vienen platicas.</t>
  </si>
  <si>
    <t>Asistencia a empresas por aprte de asesores de la UPTlax para verificar el desempeño de los estudiantes</t>
  </si>
  <si>
    <t>La retroalimnetación es a travez de un docente en sitio, dentro de las estancias y estadias del estudiante</t>
  </si>
  <si>
    <t>Se arealiza permannetemente reunion de academia,  con tutores y PTCs a efecto de atender el buen desempeño del P.E</t>
  </si>
  <si>
    <t>Se arealiza permanentemente reunion de academia,  con tutores y PTCs a efecto de atender el buen desempeño del P.E</t>
  </si>
  <si>
    <t>Se entrega reporte con actividades academicas del P.E de Industrial al area de Acceso a la inforamción y secretaria academica, entre otros que requieran otras areas.</t>
  </si>
  <si>
    <t>Se realiza el horario del 1 er cuatrimestre</t>
  </si>
  <si>
    <t>Se realiza el horario del 2 do cuatrimestre</t>
  </si>
  <si>
    <t>Se realiza el horario del 3 er  cuatrimestre</t>
  </si>
  <si>
    <t>No se autorizo presupuesto</t>
  </si>
  <si>
    <t>Apertura de cursos para el aprendizaje en la plataforma en MOODLE, vistos en 25 curso de Ingenieria Industrial</t>
  </si>
  <si>
    <t>RO =( AR/AP)*100</t>
  </si>
  <si>
    <t>ACCIONES REALIZADAS /ACCIONES PROGRAMADAS*100</t>
  </si>
  <si>
    <t>Se realizo una reunion para revisar la aplicación de la metodologia, con los profesores de estancias y se realizara otra apra el mes de septiembre</t>
  </si>
  <si>
    <t>La retroalimentación es a travez de un docente en sitio, dentro de las estancias y estadias del estudiante</t>
  </si>
  <si>
    <t>Para el 24 de septiembre se firma convenio con universidad brasileña a efecto de desarrollar proyectos de investigación, dentro del amrco del congreso internacional de transfosrmacion educativa.</t>
  </si>
  <si>
    <t>No se hizo la firma del convenio, ya que no se presentaron para darle continuidad</t>
  </si>
  <si>
    <t>se elimina para el siguiente año</t>
  </si>
  <si>
    <t>Solo comunicación via correo electronica y la firma esta pendiente</t>
  </si>
  <si>
    <t xml:space="preserve">Asistieron 10 docentes de Ing. Industrial al curso de estadistica multivariante en la UPAEP </t>
  </si>
  <si>
    <t>3 alumnos  estan participando en circulos de conversación y mejora de la redacción en ingles con el profesor Jordan</t>
  </si>
  <si>
    <t>Asisten 25 alumnos a la fri adel emprendero en la cd de mexico del INADEM.</t>
  </si>
  <si>
    <t>Se le dio capacitacion  a 120 alumnos sobre estancia sy estadias, sobre como detonar proyectos con valor agregado dentro de la empresa</t>
  </si>
  <si>
    <t>2 profesortaas assitieron a la empresa SEBN .MX en acuamanala y 2 profesores a EVOMAQ</t>
  </si>
  <si>
    <t>2 profesoras assitieron a la empresa SEBN .MX en acuamanala y 2 profesores a EVOMAQ</t>
  </si>
  <si>
    <t>Se ponea a disposicion a los docentes una linea telefonica para los docentes y asi puedan realizar llamas a las empresas-.</t>
  </si>
  <si>
    <t>n/a</t>
  </si>
  <si>
    <t>adquisición polvo quimico para las practicas</t>
  </si>
  <si>
    <t>Se adquiere kit de manufactura</t>
  </si>
  <si>
    <t>se dquieren 2 aceites lubricantes</t>
  </si>
  <si>
    <t>No se requiere</t>
  </si>
  <si>
    <t>Se realiza el mantenimiento a la impresora de prototipos</t>
  </si>
  <si>
    <t>Por falta de presupuesto no se hace el mantenimiento al sincronizador</t>
  </si>
  <si>
    <t>Por falta de presupuesto no se adquiere</t>
  </si>
  <si>
    <t>se reprograma para el 2016</t>
  </si>
  <si>
    <t>No se ha requerido los consumibles, puesto que se cuenta con un inventario suficiente para el funcionamiento.</t>
  </si>
  <si>
    <t>No se adquiere y se regprograma para el 2016</t>
  </si>
  <si>
    <t>se adquieren los cables</t>
  </si>
  <si>
    <t>se elimina</t>
  </si>
  <si>
    <t xml:space="preserve">Adquisición de sofa </t>
  </si>
  <si>
    <t>se adquiere para los siguientes meses</t>
  </si>
  <si>
    <t>no se requiere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</si>
</sst>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quot;_-;\-* #,##0.00\ &quot;€&quot;_-;_-* &quot;-&quot;??\ &quot;€&quot;_-;_-@_-"/>
    <numFmt numFmtId="177" formatCode="_-* #,##0.00\ _€_-;\-* #,##0.00\ _€_-;_-* &quot;-&quot;??\ _€_-;_-@_-"/>
  </numFmts>
  <fonts count="49">
    <font>
      <sz val="11"/>
      <color indexed="8"/>
      <name val="Calibri"/>
      <family val="2"/>
    </font>
    <font>
      <sz val="10"/>
      <name val="Arial"/>
      <family val="2"/>
    </font>
    <font>
      <b/>
      <sz val="14"/>
      <color indexed="8"/>
      <name val="Arial"/>
      <family val="2"/>
    </font>
    <font>
      <b/>
      <sz val="16"/>
      <color indexed="8"/>
      <name val="Tahoma"/>
      <family val="2"/>
    </font>
    <font>
      <b/>
      <sz val="14"/>
      <color indexed="8"/>
      <name val="Tahoma"/>
      <family val="2"/>
    </font>
    <font>
      <b/>
      <sz val="12"/>
      <color indexed="8"/>
      <name val="Tahoma"/>
      <family val="2"/>
    </font>
    <font>
      <b/>
      <sz val="11"/>
      <color indexed="8"/>
      <name val="Tahoma"/>
      <family val="2"/>
    </font>
    <font>
      <b/>
      <sz val="9"/>
      <color indexed="8"/>
      <name val="Tahoma"/>
      <family val="2"/>
    </font>
    <font>
      <sz val="9"/>
      <color indexed="8"/>
      <name val="Tahoma"/>
      <family val="2"/>
    </font>
    <font>
      <b/>
      <u val="single"/>
      <sz val="12"/>
      <color indexed="8"/>
      <name val="Tahoma"/>
      <family val="2"/>
    </font>
    <font>
      <b/>
      <u val="single"/>
      <sz val="8"/>
      <color indexed="8"/>
      <name val="Tahoma"/>
      <family val="2"/>
    </font>
    <font>
      <b/>
      <sz val="10"/>
      <color indexed="8"/>
      <name val="Tahoma"/>
      <family val="2"/>
    </font>
    <font>
      <b/>
      <sz val="10"/>
      <color indexed="8"/>
      <name val="Calibri"/>
      <family val="2"/>
    </font>
    <font>
      <b/>
      <sz val="24"/>
      <color indexed="8"/>
      <name val="Arial"/>
      <family val="2"/>
    </font>
    <font>
      <b/>
      <sz val="20"/>
      <color indexed="8"/>
      <name val="Tahoma"/>
      <family val="2"/>
    </font>
    <font>
      <b/>
      <sz val="11"/>
      <color indexed="8"/>
      <name val="Calibri"/>
      <family val="2"/>
    </font>
    <font>
      <b/>
      <sz val="6.5"/>
      <color indexed="8"/>
      <name val="Tahoma"/>
      <family val="2"/>
    </font>
    <font>
      <sz val="11"/>
      <color indexed="8"/>
      <name val="Palatino Linotype"/>
      <family val="1"/>
    </font>
    <font>
      <sz val="9"/>
      <name val="Tahoma"/>
      <family val="2"/>
    </font>
    <font>
      <b/>
      <sz val="16"/>
      <color indexed="8"/>
      <name val="Calibri"/>
      <family val="2"/>
    </font>
    <font>
      <b/>
      <sz val="8"/>
      <color indexed="8"/>
      <name val="Tahoma"/>
      <family val="2"/>
    </font>
    <font>
      <sz val="10"/>
      <color indexed="8"/>
      <name val="Tahoma"/>
      <family val="2"/>
    </font>
    <font>
      <sz val="10"/>
      <color indexed="63"/>
      <name val="Tahoma"/>
      <family val="2"/>
    </font>
    <font>
      <sz val="10"/>
      <color indexed="8"/>
      <name val="Wingdings"/>
      <family val="0"/>
    </font>
    <font>
      <b/>
      <sz val="9.5"/>
      <color indexed="8"/>
      <name val="Tahoma"/>
      <family val="2"/>
    </font>
    <font>
      <sz val="11"/>
      <color indexed="20"/>
      <name val="Calibri"/>
      <family val="2"/>
    </font>
    <font>
      <b/>
      <sz val="11"/>
      <color indexed="56"/>
      <name val="Calibri"/>
      <family val="2"/>
    </font>
    <font>
      <sz val="11"/>
      <color indexed="60"/>
      <name val="Calibri"/>
      <family val="2"/>
    </font>
    <font>
      <i/>
      <sz val="11"/>
      <color indexed="23"/>
      <name val="Calibri"/>
      <family val="2"/>
    </font>
    <font>
      <sz val="11"/>
      <color indexed="9"/>
      <name val="Calibri"/>
      <family val="2"/>
    </font>
    <font>
      <sz val="11"/>
      <color indexed="17"/>
      <name val="Calibri"/>
      <family val="2"/>
    </font>
    <font>
      <b/>
      <sz val="13"/>
      <color indexed="56"/>
      <name val="Calibri"/>
      <family val="2"/>
    </font>
    <font>
      <b/>
      <sz val="18"/>
      <color indexed="56"/>
      <name val="Cambria"/>
      <family val="1"/>
    </font>
    <font>
      <b/>
      <sz val="15"/>
      <color indexed="56"/>
      <name val="Calibri"/>
      <family val="2"/>
    </font>
    <font>
      <sz val="11"/>
      <color indexed="52"/>
      <name val="Calibri"/>
      <family val="2"/>
    </font>
    <font>
      <b/>
      <sz val="11"/>
      <color indexed="9"/>
      <name val="Calibri"/>
      <family val="2"/>
    </font>
    <font>
      <sz val="11"/>
      <color indexed="10"/>
      <name val="Calibri"/>
      <family val="2"/>
    </font>
    <font>
      <b/>
      <sz val="11"/>
      <color indexed="52"/>
      <name val="Calibri"/>
      <family val="2"/>
    </font>
    <font>
      <b/>
      <sz val="11"/>
      <color indexed="63"/>
      <name val="Calibri"/>
      <family val="2"/>
    </font>
    <font>
      <sz val="11"/>
      <color indexed="62"/>
      <name val="Calibri"/>
      <family val="2"/>
    </font>
    <font>
      <sz val="12"/>
      <color indexed="8"/>
      <name val="Tahoma"/>
      <family val="2"/>
    </font>
    <font>
      <sz val="7"/>
      <color indexed="8"/>
      <name val="Times New Roman"/>
      <family val="1"/>
    </font>
    <font>
      <b/>
      <sz val="9"/>
      <name val="Tahoma"/>
      <family val="2"/>
    </font>
    <font>
      <b/>
      <sz val="14"/>
      <color indexed="8"/>
      <name val="Calibri"/>
      <family val="2"/>
    </font>
    <font>
      <sz val="8"/>
      <name val="Segoe UI"/>
      <family val="2"/>
    </font>
    <font>
      <b/>
      <sz val="14"/>
      <color theme="1"/>
      <name val="Calibri"/>
      <family val="2"/>
    </font>
    <font>
      <b/>
      <sz val="10"/>
      <color theme="1"/>
      <name val="Tahoma"/>
      <family val="2"/>
    </font>
    <font>
      <b/>
      <sz val="8"/>
      <color theme="1"/>
      <name val="Tahoma"/>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6" tint="0.39998000860214233"/>
        <bgColor indexed="64"/>
      </patternFill>
    </fill>
    <fill>
      <patternFill patternType="solid">
        <fgColor theme="0"/>
        <bgColor indexed="64"/>
      </patternFill>
    </fill>
  </fills>
  <borders count="2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ck">
        <color indexed="18"/>
      </top>
      <bottom/>
    </border>
    <border>
      <left style="dotted"/>
      <right>
        <color indexed="63"/>
      </right>
      <top style="medium">
        <color indexed="18"/>
      </top>
      <bottom style="dotted"/>
    </border>
    <border>
      <left/>
      <right/>
      <top style="medium">
        <color indexed="18"/>
      </top>
      <bottom/>
    </border>
    <border>
      <left style="dotted"/>
      <right/>
      <top style="dotted"/>
      <bottom style="dotted"/>
    </border>
    <border>
      <left style="slantDashDot">
        <color indexed="18"/>
      </left>
      <right>
        <color indexed="63"/>
      </right>
      <top style="dotted">
        <color indexed="18"/>
      </top>
      <bottom style="dotted">
        <color indexed="18"/>
      </bottom>
    </border>
    <border>
      <left/>
      <right/>
      <top style="dotted"/>
      <bottom style="dotted"/>
    </border>
    <border>
      <left style="thick">
        <color indexed="18"/>
      </left>
      <right style="dotted"/>
      <top/>
      <bottom style="thick">
        <color indexed="18"/>
      </bottom>
    </border>
    <border>
      <left style="dotted"/>
      <right style="dotted"/>
      <top>
        <color indexed="63"/>
      </top>
      <bottom style="thick">
        <color indexed="18"/>
      </bottom>
    </border>
    <border>
      <left/>
      <right/>
      <top/>
      <bottom style="thick">
        <color indexed="18"/>
      </bottom>
    </border>
    <border>
      <left style="medium">
        <color indexed="18"/>
      </left>
      <right/>
      <top style="medium">
        <color indexed="18"/>
      </top>
      <bottom style="medium">
        <color indexed="18"/>
      </bottom>
    </border>
    <border>
      <left/>
      <right/>
      <top style="medium">
        <color indexed="18"/>
      </top>
      <bottom style="medium">
        <color indexed="18"/>
      </bottom>
    </border>
    <border>
      <left style="slantDashDot">
        <color indexed="18"/>
      </left>
      <right/>
      <top style="slantDashDot">
        <color indexed="18"/>
      </top>
      <bottom/>
    </border>
    <border>
      <left/>
      <right/>
      <top style="slantDashDot">
        <color indexed="18"/>
      </top>
      <bottom/>
    </border>
    <border>
      <left style="slantDashDot">
        <color indexed="18"/>
      </left>
      <right/>
      <top/>
      <bottom/>
    </border>
    <border>
      <left>
        <color indexed="63"/>
      </left>
      <right>
        <color indexed="63"/>
      </right>
      <top style="thin"/>
      <bottom>
        <color indexed="63"/>
      </bottom>
    </border>
    <border>
      <left>
        <color indexed="63"/>
      </left>
      <right>
        <color indexed="63"/>
      </right>
      <top>
        <color indexed="63"/>
      </top>
      <bottom style="thin"/>
    </border>
    <border>
      <left style="thick">
        <color indexed="18"/>
      </left>
      <right/>
      <top/>
      <bottom style="thick">
        <color indexed="18"/>
      </bottom>
    </border>
    <border>
      <left style="dotted">
        <color indexed="18"/>
      </left>
      <right style="dotted">
        <color indexed="18"/>
      </right>
      <top style="dotted">
        <color indexed="18"/>
      </top>
      <bottom style="dotted">
        <color indexed="18"/>
      </bottom>
    </border>
    <border>
      <left style="dotted">
        <color indexed="18"/>
      </left>
      <right style="dotted">
        <color indexed="18"/>
      </right>
      <top style="dotted">
        <color indexed="18"/>
      </top>
      <bottom style="medium">
        <color indexed="18"/>
      </bottom>
    </border>
    <border>
      <left style="slantDashDot">
        <color indexed="18"/>
      </left>
      <right style="slantDashDot">
        <color indexed="18"/>
      </right>
      <top style="medium">
        <color indexed="18"/>
      </top>
      <bottom/>
    </border>
    <border>
      <left style="slantDashDot">
        <color indexed="18"/>
      </left>
      <right style="dotted">
        <color indexed="18"/>
      </right>
      <top style="medium">
        <color indexed="18"/>
      </top>
      <bottom style="dotted">
        <color indexed="18"/>
      </bottom>
    </border>
    <border>
      <left style="dotted">
        <color indexed="18"/>
      </left>
      <right style="medium">
        <color indexed="18"/>
      </right>
      <top style="medium">
        <color indexed="18"/>
      </top>
      <bottom style="dotted">
        <color indexed="18"/>
      </bottom>
    </border>
    <border>
      <left style="medium">
        <color indexed="18"/>
      </left>
      <right style="dotted">
        <color indexed="18"/>
      </right>
      <top style="medium">
        <color indexed="18"/>
      </top>
      <bottom style="dotted">
        <color indexed="18"/>
      </bottom>
    </border>
    <border>
      <left style="dotted">
        <color indexed="18"/>
      </left>
      <right style="dotted">
        <color indexed="18"/>
      </right>
      <top style="medium">
        <color indexed="18"/>
      </top>
      <bottom style="dotted">
        <color indexed="18"/>
      </bottom>
    </border>
    <border>
      <left style="slantDashDot">
        <color indexed="18"/>
      </left>
      <right style="slantDashDot">
        <color indexed="18"/>
      </right>
      <top style="dotted">
        <color indexed="18"/>
      </top>
      <bottom style="dotted">
        <color indexed="18"/>
      </bottom>
    </border>
    <border>
      <left style="slantDashDot">
        <color indexed="18"/>
      </left>
      <right style="dotted">
        <color indexed="18"/>
      </right>
      <top style="dotted">
        <color indexed="18"/>
      </top>
      <bottom style="dotted">
        <color indexed="18"/>
      </bottom>
    </border>
    <border>
      <left style="dotted">
        <color indexed="18"/>
      </left>
      <right style="medium">
        <color indexed="18"/>
      </right>
      <top style="dotted">
        <color indexed="18"/>
      </top>
      <bottom style="dotted">
        <color indexed="18"/>
      </bottom>
    </border>
    <border>
      <left style="medium">
        <color indexed="18"/>
      </left>
      <right style="dotted">
        <color indexed="18"/>
      </right>
      <top style="dotted">
        <color indexed="18"/>
      </top>
      <bottom style="dotted">
        <color indexed="18"/>
      </bottom>
    </border>
    <border>
      <left style="slantDashDot">
        <color indexed="18"/>
      </left>
      <right style="slantDashDot">
        <color indexed="18"/>
      </right>
      <top/>
      <bottom style="thick">
        <color indexed="18"/>
      </bottom>
    </border>
    <border>
      <left style="slantDashDot">
        <color indexed="18"/>
      </left>
      <right style="dotted">
        <color indexed="18"/>
      </right>
      <top/>
      <bottom style="thick">
        <color indexed="18"/>
      </bottom>
    </border>
    <border>
      <left style="dotted">
        <color indexed="18"/>
      </left>
      <right style="medium">
        <color indexed="18"/>
      </right>
      <top/>
      <bottom style="thick">
        <color indexed="18"/>
      </bottom>
    </border>
    <border>
      <left style="medium">
        <color indexed="18"/>
      </left>
      <right style="dotted">
        <color indexed="18"/>
      </right>
      <top/>
      <bottom style="thick">
        <color indexed="18"/>
      </bottom>
    </border>
    <border>
      <left style="dotted">
        <color indexed="18"/>
      </left>
      <right style="dotted">
        <color indexed="18"/>
      </right>
      <top/>
      <bottom style="thick">
        <color indexed="18"/>
      </bottom>
    </border>
    <border>
      <left/>
      <right/>
      <top/>
      <bottom style="slantDashDot">
        <color indexed="18"/>
      </bottom>
    </border>
    <border>
      <left/>
      <right style="medium">
        <color indexed="18"/>
      </right>
      <top/>
      <bottom style="thick">
        <color indexed="18"/>
      </bottom>
    </border>
    <border>
      <left style="medium">
        <color indexed="18"/>
      </left>
      <right/>
      <top/>
      <bottom style="thick">
        <color indexed="18"/>
      </bottom>
    </border>
    <border>
      <left style="medium">
        <color indexed="18"/>
      </left>
      <right style="dotted">
        <color indexed="18"/>
      </right>
      <top style="medium">
        <color indexed="18"/>
      </top>
      <bottom>
        <color indexed="63"/>
      </bottom>
    </border>
    <border>
      <left/>
      <right style="dotted">
        <color indexed="18"/>
      </right>
      <top style="medium">
        <color indexed="18"/>
      </top>
      <bottom>
        <color indexed="63"/>
      </bottom>
    </border>
    <border>
      <left style="dotted">
        <color indexed="18"/>
      </left>
      <right/>
      <top style="medium">
        <color indexed="18"/>
      </top>
      <bottom style="dotted">
        <color indexed="18"/>
      </bottom>
    </border>
    <border>
      <left/>
      <right style="dotted">
        <color indexed="18"/>
      </right>
      <top style="dotted">
        <color indexed="18"/>
      </top>
      <bottom style="dotted">
        <color indexed="18"/>
      </bottom>
    </border>
    <border>
      <left style="dotted">
        <color indexed="18"/>
      </left>
      <right/>
      <top style="dotted">
        <color indexed="18"/>
      </top>
      <bottom style="dotted">
        <color indexed="18"/>
      </bottom>
    </border>
    <border>
      <left style="medium">
        <color indexed="18"/>
      </left>
      <right style="dotted">
        <color indexed="18"/>
      </right>
      <top style="dotted">
        <color indexed="18"/>
      </top>
      <bottom style="thick">
        <color indexed="18"/>
      </bottom>
    </border>
    <border>
      <left/>
      <right style="dotted">
        <color indexed="18"/>
      </right>
      <top style="dotted">
        <color indexed="18"/>
      </top>
      <bottom style="thick">
        <color indexed="18"/>
      </bottom>
    </border>
    <border>
      <left style="dotted">
        <color indexed="18"/>
      </left>
      <right/>
      <top/>
      <bottom style="thick">
        <color indexed="18"/>
      </bottom>
    </border>
    <border>
      <left/>
      <right style="thick">
        <color indexed="18"/>
      </right>
      <top/>
      <bottom style="thick">
        <color indexed="18"/>
      </bottom>
    </border>
    <border>
      <left style="slantDashDot">
        <color indexed="18"/>
      </left>
      <right style="slantDashDot">
        <color indexed="18"/>
      </right>
      <top style="thick">
        <color indexed="18"/>
      </top>
      <bottom style="dotted">
        <color indexed="18"/>
      </bottom>
    </border>
    <border>
      <left style="dotted">
        <color indexed="18"/>
      </left>
      <right style="thick">
        <color indexed="18"/>
      </right>
      <top style="dotted">
        <color indexed="18"/>
      </top>
      <bottom style="dotted">
        <color indexed="18"/>
      </bottom>
    </border>
    <border>
      <left style="slantDashDot">
        <color indexed="18"/>
      </left>
      <right style="slantDashDot">
        <color indexed="18"/>
      </right>
      <top style="dotted">
        <color indexed="18"/>
      </top>
      <bottom style="medium">
        <color indexed="18"/>
      </bottom>
    </border>
    <border>
      <left style="slantDashDot">
        <color indexed="18"/>
      </left>
      <right style="dotted">
        <color indexed="18"/>
      </right>
      <top style="dotted">
        <color indexed="18"/>
      </top>
      <bottom style="medium">
        <color indexed="18"/>
      </bottom>
    </border>
    <border>
      <left style="dotted">
        <color indexed="18"/>
      </left>
      <right style="thick">
        <color indexed="18"/>
      </right>
      <top style="dotted">
        <color indexed="18"/>
      </top>
      <bottom style="medium">
        <color indexed="18"/>
      </bottom>
    </border>
    <border>
      <left style="slantDashDot">
        <color indexed="18"/>
      </left>
      <right style="slantDashDot">
        <color indexed="18"/>
      </right>
      <top style="medium">
        <color indexed="18"/>
      </top>
      <bottom style="dotted">
        <color indexed="18"/>
      </bottom>
    </border>
    <border>
      <left/>
      <right style="dotted">
        <color indexed="18"/>
      </right>
      <top style="medium">
        <color indexed="18"/>
      </top>
      <bottom style="dotted">
        <color indexed="18"/>
      </bottom>
    </border>
    <border>
      <left/>
      <right style="dotted">
        <color indexed="18"/>
      </right>
      <top/>
      <bottom style="thick">
        <color indexed="18"/>
      </bottom>
    </border>
    <border>
      <left/>
      <right style="medium">
        <color indexed="18"/>
      </right>
      <top style="medium">
        <color indexed="18"/>
      </top>
      <bottom style="medium">
        <color indexed="18"/>
      </bottom>
    </border>
    <border>
      <left/>
      <right style="slantDashDot">
        <color indexed="18"/>
      </right>
      <top style="slantDashDot">
        <color indexed="18"/>
      </top>
      <bottom/>
    </border>
    <border>
      <left/>
      <right style="slantDashDot">
        <color indexed="18"/>
      </right>
      <top/>
      <bottom/>
    </border>
    <border>
      <left/>
      <right style="slantDashDot">
        <color indexed="18"/>
      </right>
      <top/>
      <bottom style="slantDashDot">
        <color indexed="18"/>
      </bottom>
    </border>
    <border>
      <left style="slantDashDot">
        <color indexed="18"/>
      </left>
      <right style="slantDashDot">
        <color indexed="18"/>
      </right>
      <top>
        <color indexed="63"/>
      </top>
      <bottom>
        <color indexed="63"/>
      </bottom>
    </border>
    <border>
      <left style="slantDashDot">
        <color indexed="18"/>
      </left>
      <right style="dotted">
        <color indexed="18"/>
      </right>
      <top/>
      <bottom style="dotted">
        <color indexed="18"/>
      </bottom>
    </border>
    <border>
      <left style="dotted">
        <color indexed="18"/>
      </left>
      <right style="medium">
        <color indexed="18"/>
      </right>
      <top/>
      <bottom style="dotted">
        <color indexed="18"/>
      </bottom>
    </border>
    <border>
      <left style="medium">
        <color indexed="18"/>
      </left>
      <right style="dotted">
        <color indexed="18"/>
      </right>
      <top/>
      <bottom style="dotted">
        <color indexed="18"/>
      </bottom>
    </border>
    <border>
      <left style="dotted">
        <color indexed="18"/>
      </left>
      <right style="dotted">
        <color indexed="18"/>
      </right>
      <top/>
      <bottom style="dotted">
        <color indexed="18"/>
      </bottom>
    </border>
    <border>
      <left style="slantDashDot">
        <color indexed="18"/>
      </left>
      <right style="dotted">
        <color indexed="18"/>
      </right>
      <top style="dotted">
        <color indexed="18"/>
      </top>
      <bottom style="thick">
        <color indexed="18"/>
      </bottom>
    </border>
    <border>
      <left style="dotted">
        <color indexed="18"/>
      </left>
      <right style="medium">
        <color indexed="18"/>
      </right>
      <top style="dotted">
        <color indexed="18"/>
      </top>
      <bottom style="thick">
        <color indexed="18"/>
      </bottom>
    </border>
    <border>
      <left style="dotted">
        <color indexed="18"/>
      </left>
      <right style="dotted">
        <color indexed="18"/>
      </right>
      <top style="dotted">
        <color indexed="18"/>
      </top>
      <bottom style="thick">
        <color indexed="18"/>
      </bottom>
    </border>
    <border>
      <left style="dotted">
        <color indexed="18"/>
      </left>
      <right/>
      <top/>
      <bottom style="dotted">
        <color indexed="18"/>
      </bottom>
    </border>
    <border>
      <left style="dotted">
        <color indexed="18"/>
      </left>
      <right/>
      <top style="dotted">
        <color indexed="18"/>
      </top>
      <bottom style="thick">
        <color indexed="18"/>
      </bottom>
    </border>
    <border>
      <left style="slantDashDot">
        <color indexed="18"/>
      </left>
      <right style="slantDashDot">
        <color indexed="18"/>
      </right>
      <top/>
      <bottom style="dotted">
        <color indexed="18"/>
      </bottom>
    </border>
    <border>
      <left/>
      <right style="dotted">
        <color indexed="18"/>
      </right>
      <top/>
      <bottom style="dotted">
        <color indexed="18"/>
      </bottom>
    </border>
    <border>
      <left style="slantDashDot">
        <color indexed="18"/>
      </left>
      <right style="slantDashDot">
        <color indexed="18"/>
      </right>
      <top style="dotted">
        <color indexed="18"/>
      </top>
      <bottom style="thick">
        <color indexed="18"/>
      </bottom>
    </border>
    <border>
      <left>
        <color indexed="63"/>
      </left>
      <right>
        <color indexed="63"/>
      </right>
      <top style="dotted">
        <color indexed="18"/>
      </top>
      <bottom style="dotted">
        <color indexed="18"/>
      </bottom>
    </border>
    <border>
      <left>
        <color indexed="63"/>
      </left>
      <right>
        <color indexed="63"/>
      </right>
      <top style="dotted">
        <color indexed="18"/>
      </top>
      <bottom>
        <color indexed="63"/>
      </bottom>
    </border>
    <border>
      <left style="dotted"/>
      <right>
        <color indexed="63"/>
      </right>
      <top style="slantDashDot"/>
      <bottom style="dotted"/>
    </border>
    <border>
      <left style="slantDashDot">
        <color indexed="18"/>
      </left>
      <right>
        <color indexed="63"/>
      </right>
      <top style="slantDashDot">
        <color indexed="18"/>
      </top>
      <bottom style="dotted">
        <color indexed="18"/>
      </bottom>
    </border>
    <border>
      <left style="dotted"/>
      <right/>
      <top style="dotted"/>
      <bottom/>
    </border>
    <border>
      <left style="slantDashDot">
        <color indexed="18"/>
      </left>
      <right>
        <color indexed="63"/>
      </right>
      <top style="dotted">
        <color indexed="18"/>
      </top>
      <bottom style="slantDashDot">
        <color indexed="18"/>
      </bottom>
    </border>
    <border>
      <left>
        <color indexed="63"/>
      </left>
      <right>
        <color indexed="63"/>
      </right>
      <top>
        <color indexed="63"/>
      </top>
      <bottom style="dotted">
        <color indexed="18"/>
      </bottom>
    </border>
    <border>
      <left>
        <color indexed="63"/>
      </left>
      <right>
        <color indexed="63"/>
      </right>
      <top style="slantDashDot"/>
      <bottom style="dotted"/>
    </border>
    <border>
      <left>
        <color indexed="63"/>
      </left>
      <right style="dotted"/>
      <top style="dotted"/>
      <bottom style="dotted"/>
    </border>
    <border>
      <left style="thin"/>
      <right>
        <color indexed="63"/>
      </right>
      <top style="dotted">
        <color indexed="18"/>
      </top>
      <bottom style="dotted">
        <color indexed="18"/>
      </bottom>
    </border>
    <border>
      <left/>
      <right/>
      <top style="dotted"/>
      <bottom>
        <color indexed="63"/>
      </bottom>
    </border>
    <border>
      <left>
        <color indexed="63"/>
      </left>
      <right>
        <color indexed="63"/>
      </right>
      <top style="dotted">
        <color indexed="18"/>
      </top>
      <bottom style="slantDashDot">
        <color indexed="18"/>
      </bottom>
    </border>
    <border>
      <left style="slantDashDot">
        <color indexed="18"/>
      </left>
      <right style="slantDashDot">
        <color indexed="18"/>
      </right>
      <top style="dotted">
        <color indexed="18"/>
      </top>
      <bottom>
        <color indexed="63"/>
      </bottom>
    </border>
    <border>
      <left style="slantDashDot">
        <color indexed="18"/>
      </left>
      <right style="dotted">
        <color indexed="18"/>
      </right>
      <top style="dotted">
        <color indexed="18"/>
      </top>
      <bottom>
        <color indexed="63"/>
      </bottom>
    </border>
    <border>
      <left style="dotted">
        <color indexed="18"/>
      </left>
      <right style="medium">
        <color indexed="18"/>
      </right>
      <top style="dotted">
        <color indexed="18"/>
      </top>
      <bottom>
        <color indexed="63"/>
      </bottom>
    </border>
    <border>
      <left style="slantDashDot">
        <color indexed="18"/>
      </left>
      <right style="slantDashDot">
        <color indexed="18"/>
      </right>
      <top style="slantDashDot">
        <color indexed="18"/>
      </top>
      <bottom style="dotted">
        <color indexed="18"/>
      </bottom>
    </border>
    <border>
      <left style="slantDashDot">
        <color indexed="18"/>
      </left>
      <right style="dotted">
        <color indexed="18"/>
      </right>
      <top style="slantDashDot">
        <color indexed="18"/>
      </top>
      <bottom style="dotted">
        <color indexed="18"/>
      </bottom>
    </border>
    <border>
      <left style="dotted">
        <color indexed="18"/>
      </left>
      <right style="medium">
        <color indexed="18"/>
      </right>
      <top style="slantDashDot">
        <color indexed="18"/>
      </top>
      <bottom style="dotted">
        <color indexed="18"/>
      </bottom>
    </border>
    <border>
      <left style="medium">
        <color indexed="18"/>
      </left>
      <right style="dotted">
        <color indexed="18"/>
      </right>
      <top style="slantDashDot">
        <color indexed="18"/>
      </top>
      <bottom style="dotted">
        <color indexed="18"/>
      </bottom>
    </border>
    <border>
      <left style="dotted">
        <color indexed="18"/>
      </left>
      <right style="dotted">
        <color indexed="18"/>
      </right>
      <top style="slantDashDot">
        <color indexed="18"/>
      </top>
      <bottom style="dotted">
        <color indexed="18"/>
      </bottom>
    </border>
    <border>
      <left style="slantDashDot">
        <color indexed="18"/>
      </left>
      <right style="slantDashDot">
        <color indexed="18"/>
      </right>
      <top style="dotted">
        <color indexed="18"/>
      </top>
      <bottom style="slantDashDot">
        <color indexed="18"/>
      </bottom>
    </border>
    <border>
      <left style="slantDashDot">
        <color indexed="18"/>
      </left>
      <right style="dotted">
        <color indexed="18"/>
      </right>
      <top style="dotted">
        <color indexed="18"/>
      </top>
      <bottom style="slantDashDot">
        <color indexed="18"/>
      </bottom>
    </border>
    <border>
      <left style="dotted">
        <color indexed="18"/>
      </left>
      <right style="medium">
        <color indexed="18"/>
      </right>
      <top style="dotted">
        <color indexed="18"/>
      </top>
      <bottom style="slantDashDot">
        <color indexed="18"/>
      </bottom>
    </border>
    <border>
      <left style="medium">
        <color indexed="18"/>
      </left>
      <right style="dotted">
        <color indexed="18"/>
      </right>
      <top style="dotted">
        <color indexed="18"/>
      </top>
      <bottom style="slantDashDot">
        <color indexed="18"/>
      </bottom>
    </border>
    <border>
      <left style="dotted">
        <color indexed="18"/>
      </left>
      <right style="dotted">
        <color indexed="18"/>
      </right>
      <top style="dotted">
        <color indexed="18"/>
      </top>
      <bottom style="slantDashDot">
        <color indexed="18"/>
      </bottom>
    </border>
    <border>
      <left/>
      <right style="dotted">
        <color indexed="18"/>
      </right>
      <top style="slantDashDot">
        <color indexed="18"/>
      </top>
      <bottom style="dotted">
        <color indexed="18"/>
      </bottom>
    </border>
    <border>
      <left style="medium">
        <color indexed="18"/>
      </left>
      <right style="dotted">
        <color indexed="18"/>
      </right>
      <top style="dotted">
        <color indexed="18"/>
      </top>
      <bottom>
        <color indexed="63"/>
      </bottom>
    </border>
    <border>
      <left style="dotted">
        <color indexed="18"/>
      </left>
      <right style="dotted">
        <color indexed="18"/>
      </right>
      <top style="dotted">
        <color indexed="18"/>
      </top>
      <bottom>
        <color indexed="63"/>
      </bottom>
    </border>
    <border>
      <left/>
      <right style="dotted">
        <color indexed="18"/>
      </right>
      <top style="dotted">
        <color indexed="18"/>
      </top>
      <bottom style="slantDashDot">
        <color indexed="18"/>
      </bottom>
    </border>
    <border>
      <left style="dotted">
        <color indexed="18"/>
      </left>
      <right style="dotted">
        <color indexed="18"/>
      </right>
      <top/>
      <bottom style="slantDashDot">
        <color indexed="18"/>
      </bottom>
    </border>
    <border>
      <left style="dotted">
        <color indexed="18"/>
      </left>
      <right/>
      <top style="slantDashDot">
        <color indexed="18"/>
      </top>
      <bottom>
        <color indexed="63"/>
      </bottom>
    </border>
    <border>
      <left style="dotted">
        <color indexed="18"/>
      </left>
      <right style="dotted">
        <color indexed="18"/>
      </right>
      <top/>
      <bottom/>
    </border>
    <border>
      <left style="dotted">
        <color indexed="18"/>
      </left>
      <right style="slantDashDot">
        <color indexed="18"/>
      </right>
      <top style="dotted">
        <color indexed="18"/>
      </top>
      <bottom style="dotted">
        <color indexed="18"/>
      </bottom>
    </border>
    <border>
      <left/>
      <right style="dotted">
        <color indexed="18"/>
      </right>
      <top style="dotted">
        <color indexed="18"/>
      </top>
      <bottom>
        <color indexed="63"/>
      </bottom>
    </border>
    <border>
      <left style="dotted">
        <color indexed="18"/>
      </left>
      <right style="slantDashDot">
        <color indexed="18"/>
      </right>
      <top style="dotted">
        <color indexed="18"/>
      </top>
      <bottom style="slantDashDot">
        <color indexed="18"/>
      </bottom>
    </border>
    <border>
      <left style="dotted">
        <color indexed="18"/>
      </left>
      <right/>
      <top style="slantDashDot">
        <color indexed="18"/>
      </top>
      <bottom style="dotted">
        <color indexed="18"/>
      </bottom>
    </border>
    <border>
      <left style="dotted">
        <color indexed="18"/>
      </left>
      <right style="slantDashDot">
        <color indexed="18"/>
      </right>
      <top style="slantDashDot">
        <color indexed="18"/>
      </top>
      <bottom style="dotted">
        <color indexed="18"/>
      </bottom>
    </border>
    <border>
      <left style="dotted">
        <color indexed="18"/>
      </left>
      <right/>
      <top style="dotted">
        <color indexed="18"/>
      </top>
      <bottom style="slantDashDot">
        <color indexed="18"/>
      </bottom>
    </border>
    <border>
      <left style="dotted">
        <color indexed="18"/>
      </left>
      <right/>
      <top style="dotted">
        <color indexed="18"/>
      </top>
      <bottom>
        <color indexed="63"/>
      </bottom>
    </border>
    <border>
      <left style="slantDashDot">
        <color indexed="18"/>
      </left>
      <right>
        <color indexed="63"/>
      </right>
      <top style="dotted">
        <color indexed="18"/>
      </top>
      <bottom style="dotted"/>
    </border>
    <border>
      <left style="dotted"/>
      <right/>
      <top/>
      <bottom style="dotted"/>
    </border>
    <border>
      <left style="slantDashDot">
        <color indexed="18"/>
      </left>
      <right style="slantDashDot">
        <color indexed="18"/>
      </right>
      <top style="dotted">
        <color indexed="18"/>
      </top>
      <bottom style="dotted"/>
    </border>
    <border>
      <left style="slantDashDot">
        <color indexed="18"/>
      </left>
      <right style="dotted">
        <color indexed="18"/>
      </right>
      <top style="dotted">
        <color indexed="18"/>
      </top>
      <bottom style="dotted"/>
    </border>
    <border>
      <left style="dotted">
        <color indexed="18"/>
      </left>
      <right style="medium">
        <color indexed="18"/>
      </right>
      <top style="dotted">
        <color indexed="18"/>
      </top>
      <bottom style="dotted"/>
    </border>
    <border>
      <left style="medium">
        <color indexed="18"/>
      </left>
      <right style="dotted">
        <color indexed="18"/>
      </right>
      <top style="dotted">
        <color indexed="18"/>
      </top>
      <bottom style="dotted"/>
    </border>
    <border>
      <left style="dotted">
        <color indexed="18"/>
      </left>
      <right style="dotted">
        <color indexed="18"/>
      </right>
      <top style="dotted">
        <color indexed="18"/>
      </top>
      <bottom style="dotted"/>
    </border>
    <border>
      <left style="slantDashDot">
        <color indexed="18"/>
      </left>
      <right style="slantDashDot">
        <color indexed="18"/>
      </right>
      <top style="slantDashDot">
        <color indexed="18"/>
      </top>
      <bottom>
        <color indexed="63"/>
      </bottom>
    </border>
    <border>
      <left style="slantDashDot">
        <color indexed="18"/>
      </left>
      <right/>
      <top/>
      <bottom style="slantDashDot">
        <color indexed="18"/>
      </bottom>
    </border>
    <border>
      <left style="dotted"/>
      <right style="dotted"/>
      <top style="slantDashDot">
        <color indexed="18"/>
      </top>
      <bottom style="dotted"/>
    </border>
    <border>
      <left style="slantDashDot">
        <color indexed="18"/>
      </left>
      <right/>
      <top style="slantDashDot">
        <color indexed="18"/>
      </top>
      <bottom style="dotted"/>
    </border>
    <border>
      <left style="slantDashDot">
        <color indexed="18"/>
      </left>
      <right style="slantDashDot">
        <color indexed="18"/>
      </right>
      <top>
        <color indexed="63"/>
      </top>
      <bottom style="slantDashDot">
        <color indexed="18"/>
      </bottom>
    </border>
    <border>
      <left style="slantDashDot">
        <color indexed="18"/>
      </left>
      <right style="slantDashDot">
        <color indexed="18"/>
      </right>
      <top style="slantDashDot">
        <color indexed="18"/>
      </top>
      <bottom style="dotted"/>
    </border>
    <border>
      <left style="dotted">
        <color indexed="18"/>
      </left>
      <right style="slantDashDot">
        <color indexed="18"/>
      </right>
      <top style="medium">
        <color indexed="18"/>
      </top>
      <bottom style="dotted">
        <color indexed="18"/>
      </bottom>
    </border>
    <border>
      <left style="dotted">
        <color indexed="18"/>
      </left>
      <right>
        <color indexed="63"/>
      </right>
      <top/>
      <bottom style="slantDashDot">
        <color indexed="18"/>
      </bottom>
    </border>
    <border>
      <left style="dotted">
        <color indexed="18"/>
      </left>
      <right style="slantDashDot">
        <color indexed="18"/>
      </right>
      <top/>
      <bottom style="slantDashDot">
        <color indexed="18"/>
      </bottom>
    </border>
    <border>
      <left style="dotted">
        <color indexed="18"/>
      </left>
      <right style="slantDashDot">
        <color indexed="18"/>
      </right>
      <top/>
      <bottom style="dotted">
        <color indexed="18"/>
      </bottom>
    </border>
    <border>
      <left style="dotted">
        <color indexed="18"/>
      </left>
      <right>
        <color indexed="63"/>
      </right>
      <top>
        <color indexed="63"/>
      </top>
      <bottom>
        <color indexed="63"/>
      </bottom>
    </border>
    <border>
      <left style="dotted">
        <color indexed="18"/>
      </left>
      <right style="slantDashDot">
        <color indexed="18"/>
      </right>
      <top>
        <color indexed="63"/>
      </top>
      <bottom>
        <color indexed="63"/>
      </bottom>
    </border>
    <border>
      <left style="dotted">
        <color indexed="18"/>
      </left>
      <right style="slantDashDot">
        <color indexed="18"/>
      </right>
      <top style="dotted">
        <color indexed="18"/>
      </top>
      <bottom style="thick">
        <color indexed="18"/>
      </bottom>
    </border>
    <border>
      <left style="thin"/>
      <right style="thin"/>
      <top style="thin"/>
      <bottom>
        <color indexed="63"/>
      </bottom>
    </border>
    <border>
      <left style="thin"/>
      <right style="thin"/>
      <top>
        <color indexed="63"/>
      </top>
      <bottom>
        <color indexed="63"/>
      </bottom>
    </border>
    <border>
      <left style="dotted"/>
      <right style="dotted"/>
      <top style="dotted"/>
      <bottom style="dotted"/>
    </border>
    <border>
      <left>
        <color indexed="63"/>
      </left>
      <right style="dotted"/>
      <top>
        <color indexed="63"/>
      </top>
      <bottom style="dotted"/>
    </border>
    <border>
      <left style="dotted"/>
      <right style="dotted"/>
      <top style="dotted"/>
      <bottom>
        <color indexed="63"/>
      </bottom>
    </border>
    <border>
      <left style="dotted"/>
      <right style="dotted"/>
      <top style="dotted"/>
      <bottom style="thick">
        <color indexed="62"/>
      </bottom>
    </border>
    <border>
      <left style="dotted"/>
      <right style="dotted"/>
      <top>
        <color indexed="63"/>
      </top>
      <bottom>
        <color indexed="63"/>
      </bottom>
    </border>
    <border>
      <left>
        <color indexed="63"/>
      </left>
      <right style="dotted"/>
      <top>
        <color indexed="63"/>
      </top>
      <bottom>
        <color indexed="63"/>
      </bottom>
    </border>
    <border>
      <left style="dotted"/>
      <right/>
      <top/>
      <bottom/>
    </border>
    <border>
      <left style="dotted"/>
      <right style="dotted"/>
      <top>
        <color indexed="63"/>
      </top>
      <bottom style="dotted"/>
    </border>
    <border>
      <left/>
      <right/>
      <top style="thick">
        <color rgb="FF000066"/>
      </top>
      <bottom/>
    </border>
    <border>
      <left style="medium"/>
      <right/>
      <top style="medium"/>
      <bottom style="medium"/>
    </border>
    <border>
      <left>
        <color indexed="63"/>
      </left>
      <right>
        <color indexed="63"/>
      </right>
      <top style="medium"/>
      <bottom>
        <color indexed="63"/>
      </bottom>
    </border>
    <border>
      <left style="dotted">
        <color indexed="18"/>
      </left>
      <right style="dotted">
        <color indexed="18"/>
      </right>
      <top style="medium">
        <color indexed="1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hair"/>
      <top/>
      <bottom/>
    </border>
    <border>
      <left>
        <color indexed="63"/>
      </left>
      <right/>
      <top/>
      <bottom style="hair"/>
    </border>
    <border>
      <left/>
      <right style="hair"/>
      <top/>
      <bottom style="hair"/>
    </border>
    <border>
      <left style="thin"/>
      <right style="thin"/>
      <top>
        <color indexed="63"/>
      </top>
      <bottom style="thin"/>
    </border>
    <border>
      <left>
        <color indexed="63"/>
      </left>
      <right style="dotted"/>
      <top style="dotted"/>
      <bottom>
        <color indexed="63"/>
      </bottom>
    </border>
    <border>
      <left style="thin"/>
      <right>
        <color indexed="63"/>
      </right>
      <top>
        <color indexed="63"/>
      </top>
      <bottom style="thin"/>
    </border>
    <border>
      <left>
        <color indexed="63"/>
      </left>
      <right style="thin"/>
      <top>
        <color indexed="63"/>
      </top>
      <bottom style="thin"/>
    </border>
    <border>
      <left/>
      <right/>
      <top/>
      <bottom style="dotted"/>
    </border>
    <border>
      <left style="dotted"/>
      <right/>
      <top style="dotted"/>
      <bottom style="thick">
        <color indexed="62"/>
      </bottom>
    </border>
    <border>
      <left/>
      <right/>
      <top style="dotted"/>
      <bottom style="thick">
        <color indexed="62"/>
      </bottom>
    </border>
    <border>
      <left style="dotted"/>
      <right>
        <color indexed="63"/>
      </right>
      <top style="thick">
        <color indexed="30"/>
      </top>
      <bottom style="dotted"/>
    </border>
    <border>
      <left>
        <color indexed="63"/>
      </left>
      <right style="dotted"/>
      <top style="thick">
        <color indexed="30"/>
      </top>
      <bottom style="dotted"/>
    </border>
    <border>
      <left style="dotted">
        <color indexed="18"/>
      </left>
      <right style="medium">
        <color indexed="18"/>
      </right>
      <top style="slantDashDot">
        <color indexed="18"/>
      </top>
      <bottom>
        <color indexed="63"/>
      </bottom>
    </border>
    <border>
      <left style="dotted">
        <color indexed="18"/>
      </left>
      <right style="medium">
        <color indexed="18"/>
      </right>
      <top>
        <color indexed="63"/>
      </top>
      <bottom>
        <color indexed="63"/>
      </bottom>
    </border>
    <border>
      <left style="dotted">
        <color indexed="18"/>
      </left>
      <right style="dotted">
        <color indexed="18"/>
      </right>
      <top style="slantDashDot">
        <color indexed="18"/>
      </top>
      <bottom>
        <color indexed="63"/>
      </bottom>
    </border>
    <border>
      <left style="dotted"/>
      <right/>
      <top style="thick">
        <color indexed="18"/>
      </top>
      <bottom/>
    </border>
    <border>
      <left style="dotted"/>
      <right/>
      <top/>
      <bottom style="medium">
        <color indexed="18"/>
      </bottom>
    </border>
    <border>
      <left/>
      <right/>
      <top/>
      <bottom style="medium">
        <color indexed="18"/>
      </bottom>
    </border>
    <border>
      <left style="dotted">
        <color indexed="18"/>
      </left>
      <right style="medium">
        <color indexed="18"/>
      </right>
      <top style="dotted">
        <color indexed="18"/>
      </top>
      <bottom style="medium">
        <color indexed="18"/>
      </bottom>
    </border>
    <border>
      <left/>
      <right style="dotted">
        <color indexed="18"/>
      </right>
      <top style="dotted">
        <color indexed="18"/>
      </top>
      <bottom style="medium">
        <color indexed="18"/>
      </bottom>
    </border>
    <border>
      <left style="thick">
        <color indexed="18"/>
      </left>
      <right/>
      <top style="thick">
        <color indexed="18"/>
      </top>
      <bottom/>
    </border>
    <border>
      <left style="thick">
        <color indexed="18"/>
      </left>
      <right/>
      <top/>
      <bottom/>
    </border>
    <border>
      <left/>
      <right style="thick">
        <color indexed="18"/>
      </right>
      <top/>
      <bottom/>
    </border>
    <border>
      <left>
        <color indexed="63"/>
      </left>
      <right style="dotted"/>
      <top style="thick">
        <color indexed="18"/>
      </top>
      <bottom>
        <color indexed="63"/>
      </bottom>
    </border>
    <border>
      <left style="thick">
        <color indexed="18"/>
      </left>
      <right>
        <color indexed="63"/>
      </right>
      <top>
        <color indexed="63"/>
      </top>
      <bottom style="medium">
        <color indexed="18"/>
      </bottom>
    </border>
    <border>
      <left>
        <color indexed="63"/>
      </left>
      <right style="dotted"/>
      <top>
        <color indexed="63"/>
      </top>
      <bottom style="medium">
        <color indexed="18"/>
      </bottom>
    </border>
    <border>
      <left/>
      <right style="thick">
        <color indexed="18"/>
      </right>
      <top style="thick">
        <color indexed="18"/>
      </top>
      <bottom/>
    </border>
    <border>
      <left style="medium">
        <color indexed="18"/>
      </left>
      <right style="dotted">
        <color indexed="18"/>
      </right>
      <top style="dotted">
        <color indexed="18"/>
      </top>
      <bottom style="medium">
        <color indexed="18"/>
      </bottom>
    </border>
    <border>
      <left style="dotted">
        <color indexed="18"/>
      </left>
      <right/>
      <top style="dotted">
        <color indexed="18"/>
      </top>
      <bottom style="medium">
        <color indexed="18"/>
      </bottom>
    </border>
    <border>
      <left style="thick">
        <color indexed="18"/>
      </left>
      <right style="dotted">
        <color indexed="18"/>
      </right>
      <top/>
      <bottom/>
    </border>
    <border>
      <left style="thick">
        <color indexed="18"/>
      </left>
      <right style="dotted"/>
      <top style="medium">
        <color indexed="18"/>
      </top>
      <bottom/>
    </border>
    <border>
      <left style="thick">
        <color indexed="18"/>
      </left>
      <right style="dotted"/>
      <top/>
      <bottom/>
    </border>
    <border>
      <left style="thick">
        <color indexed="18"/>
      </left>
      <right style="dotted"/>
      <top/>
      <bottom style="slantDashDot">
        <color indexed="18"/>
      </bottom>
    </border>
    <border>
      <left style="thick">
        <color indexed="18"/>
      </left>
      <right style="dotted"/>
      <top style="slantDashDot">
        <color indexed="18"/>
      </top>
      <bottom/>
    </border>
    <border>
      <left style="dotted"/>
      <right style="dotted"/>
      <top style="medium">
        <color indexed="18"/>
      </top>
      <bottom>
        <color indexed="63"/>
      </bottom>
    </border>
    <border>
      <left style="dotted"/>
      <right style="dotted"/>
      <top>
        <color indexed="63"/>
      </top>
      <bottom style="slantDashDot">
        <color indexed="18"/>
      </bottom>
    </border>
    <border>
      <left style="dotted"/>
      <right style="dotted"/>
      <top style="slantDashDot">
        <color indexed="18"/>
      </top>
      <bottom>
        <color indexed="63"/>
      </bottom>
    </border>
    <border>
      <left style="dotted"/>
      <right/>
      <top>
        <color indexed="63"/>
      </top>
      <bottom style="thick">
        <color indexed="18"/>
      </bottom>
    </border>
    <border>
      <left>
        <color indexed="63"/>
      </left>
      <right style="slantDashDot">
        <color indexed="18"/>
      </right>
      <top/>
      <bottom style="thick">
        <color indexed="18"/>
      </bottom>
    </border>
    <border>
      <left>
        <color indexed="63"/>
      </left>
      <right>
        <color indexed="63"/>
      </right>
      <top style="medium"/>
      <bottom style="medium"/>
    </border>
    <border>
      <left style="dotted">
        <color indexed="18"/>
      </left>
      <right>
        <color indexed="63"/>
      </right>
      <top style="slantDashDot"/>
      <bottom style="dotted"/>
    </border>
    <border>
      <left>
        <color indexed="63"/>
      </left>
      <right style="slantDashDot">
        <color indexed="18"/>
      </right>
      <top style="slantDashDot"/>
      <bottom style="dotted"/>
    </border>
    <border>
      <left/>
      <right style="slantDashDot">
        <color indexed="18"/>
      </right>
      <top style="dotted"/>
      <bottom style="dotted"/>
    </border>
    <border>
      <left style="dotted"/>
      <right>
        <color indexed="63"/>
      </right>
      <top style="dotted"/>
      <bottom style="slantDashDot"/>
    </border>
    <border>
      <left>
        <color indexed="63"/>
      </left>
      <right>
        <color indexed="63"/>
      </right>
      <top style="dotted"/>
      <bottom style="slantDashDot"/>
    </border>
    <border>
      <left>
        <color indexed="63"/>
      </left>
      <right style="slantDashDot">
        <color indexed="18"/>
      </right>
      <top style="dotted"/>
      <bottom style="slantDashDot"/>
    </border>
    <border>
      <left style="dotted"/>
      <right>
        <color indexed="63"/>
      </right>
      <top/>
      <bottom style="slantDashDot"/>
    </border>
    <border>
      <left>
        <color indexed="63"/>
      </left>
      <right>
        <color indexed="63"/>
      </right>
      <top/>
      <bottom style="slantDashDot"/>
    </border>
    <border>
      <left>
        <color indexed="63"/>
      </left>
      <right style="slantDashDot">
        <color indexed="18"/>
      </right>
      <top/>
      <bottom style="slantDashDot"/>
    </border>
    <border>
      <left style="dotted">
        <color indexed="18"/>
      </left>
      <right>
        <color indexed="63"/>
      </right>
      <top style="medium">
        <color indexed="18"/>
      </top>
      <bottom style="dotted"/>
    </border>
    <border>
      <left>
        <color indexed="63"/>
      </left>
      <right>
        <color indexed="63"/>
      </right>
      <top style="medium">
        <color indexed="18"/>
      </top>
      <bottom style="dotted"/>
    </border>
    <border>
      <left>
        <color indexed="63"/>
      </left>
      <right style="slantDashDot">
        <color indexed="18"/>
      </right>
      <top style="medium">
        <color indexed="18"/>
      </top>
      <bottom style="dotted"/>
    </border>
    <border>
      <left style="slantDashDot">
        <color indexed="18"/>
      </left>
      <right/>
      <top style="thick">
        <color indexed="18"/>
      </top>
      <bottom/>
    </border>
    <border>
      <left style="slantDashDot">
        <color indexed="18"/>
      </left>
      <right/>
      <top/>
      <bottom style="medium">
        <color indexed="18"/>
      </bottom>
    </border>
    <border>
      <left style="slantDashDot">
        <color indexed="18"/>
      </left>
      <right style="slantDashDot">
        <color indexed="18"/>
      </right>
      <top style="thick">
        <color indexed="18"/>
      </top>
      <bottom>
        <color indexed="63"/>
      </bottom>
    </border>
    <border>
      <left style="slantDashDot">
        <color indexed="18"/>
      </left>
      <right style="slantDashDot">
        <color indexed="18"/>
      </right>
      <top>
        <color indexed="63"/>
      </top>
      <bottom style="medium">
        <color indexed="18"/>
      </bottom>
    </border>
    <border>
      <left style="slantDashDot">
        <color indexed="18"/>
      </left>
      <right style="dotted">
        <color indexed="18"/>
      </right>
      <top>
        <color indexed="63"/>
      </top>
      <bottom style="medium">
        <color indexed="18"/>
      </bottom>
    </border>
    <border>
      <left style="dotted">
        <color indexed="18"/>
      </left>
      <right style="medium">
        <color indexed="18"/>
      </right>
      <top>
        <color indexed="63"/>
      </top>
      <bottom style="medium">
        <color indexed="18"/>
      </bottom>
    </border>
    <border>
      <left style="dotted">
        <color indexed="18"/>
      </left>
      <right/>
      <top style="thick">
        <color indexed="18"/>
      </top>
      <bottom/>
    </border>
    <border>
      <left style="slantDashDot">
        <color indexed="18"/>
      </left>
      <right/>
      <top style="thick">
        <color indexed="18"/>
      </top>
      <bottom style="dotted">
        <color indexed="18"/>
      </bottom>
    </border>
    <border>
      <left/>
      <right style="thick">
        <color indexed="18"/>
      </right>
      <top style="thick">
        <color indexed="18"/>
      </top>
      <bottom style="dotted">
        <color indexed="18"/>
      </bottom>
    </border>
    <border>
      <left style="medium">
        <color indexed="18"/>
      </left>
      <right style="dotted">
        <color indexed="18"/>
      </right>
      <top style="thick">
        <color indexed="18"/>
      </top>
      <bottom style="dotted">
        <color indexed="18"/>
      </bottom>
    </border>
    <border>
      <left style="dotted">
        <color indexed="18"/>
      </left>
      <right style="dotted">
        <color indexed="18"/>
      </right>
      <top style="thick">
        <color indexed="18"/>
      </top>
      <bottom style="dotted">
        <color indexed="18"/>
      </bottom>
    </border>
    <border>
      <left style="dotted">
        <color indexed="18"/>
      </left>
      <right style="medium">
        <color indexed="18"/>
      </right>
      <top style="thick">
        <color indexed="18"/>
      </top>
      <bottom style="dotted">
        <color indexed="18"/>
      </bottom>
    </border>
    <border>
      <left/>
      <right style="dotted">
        <color indexed="18"/>
      </right>
      <top style="thick">
        <color indexed="18"/>
      </top>
      <bottom style="dotted">
        <color indexed="18"/>
      </bottom>
    </border>
    <border>
      <left style="dotted">
        <color indexed="18"/>
      </left>
      <right/>
      <top style="thick">
        <color indexed="18"/>
      </top>
      <bottom style="dotted">
        <color indexed="18"/>
      </bottom>
    </border>
    <border>
      <left>
        <color indexed="63"/>
      </left>
      <right style="dotted">
        <color indexed="18"/>
      </right>
      <top style="thick">
        <color indexed="18"/>
      </top>
      <bottom/>
    </border>
    <border>
      <left style="medium">
        <color indexed="18"/>
      </left>
      <right/>
      <top/>
      <bottom/>
    </border>
    <border>
      <left>
        <color indexed="63"/>
      </left>
      <right style="medium">
        <color indexed="18"/>
      </right>
      <top style="thick">
        <color indexed="18"/>
      </top>
      <bottom>
        <color indexed="63"/>
      </bottom>
    </border>
    <border>
      <left/>
      <right style="medium">
        <color indexed="18"/>
      </right>
      <top/>
      <bottom/>
    </border>
    <border>
      <left style="dotted">
        <color indexed="18"/>
      </left>
      <right>
        <color indexed="63"/>
      </right>
      <top>
        <color indexed="63"/>
      </top>
      <bottom style="dotted"/>
    </border>
    <border>
      <left>
        <color indexed="63"/>
      </left>
      <right style="slantDashDot">
        <color indexed="18"/>
      </right>
      <top>
        <color indexed="63"/>
      </top>
      <bottom style="dotted"/>
    </border>
    <border>
      <left style="dotted"/>
      <right/>
      <top style="dotted"/>
      <bottom style="thick">
        <color indexed="18"/>
      </bottom>
    </border>
    <border>
      <left/>
      <right/>
      <top style="dotted"/>
      <bottom style="thick">
        <color indexed="18"/>
      </bottom>
    </border>
    <border>
      <left style="thin"/>
      <right style="dotted"/>
      <top style="thin"/>
      <bottom style="thin"/>
    </border>
    <border>
      <left style="thin"/>
      <right style="dotted"/>
      <top style="thin"/>
      <bottom>
        <color indexed="63"/>
      </bottom>
    </border>
    <border>
      <left style="thin"/>
      <right style="dotted"/>
      <top style="thin"/>
      <bottom style="slantDashDot"/>
    </border>
    <border>
      <left>
        <color indexed="63"/>
      </left>
      <right style="thin"/>
      <top style="dotted"/>
      <bottom style="dotted"/>
    </border>
    <border>
      <left style="thin"/>
      <right style="thin"/>
      <top style="dotted"/>
      <bottom style="dotted"/>
    </border>
    <border>
      <left style="dotted"/>
      <right style="thin"/>
      <top style="dotted"/>
      <bottom style="slantDashDot"/>
    </border>
    <border>
      <left style="thin"/>
      <right style="thin"/>
      <top style="dotted"/>
      <bottom style="slantDashDot"/>
    </border>
    <border>
      <left style="dotted">
        <color indexed="18"/>
      </left>
      <right style="slantDashDot">
        <color indexed="18"/>
      </right>
      <top style="medium">
        <color indexed="1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4" borderId="0" applyNumberFormat="0" applyBorder="0" applyAlignment="0" applyProtection="0"/>
    <xf numFmtId="0" fontId="37" fillId="16" borderId="1" applyNumberFormat="0" applyAlignment="0" applyProtection="0"/>
    <xf numFmtId="0" fontId="35" fillId="17" borderId="2" applyNumberFormat="0" applyAlignment="0" applyProtection="0"/>
    <xf numFmtId="0" fontId="34" fillId="0" borderId="3" applyNumberFormat="0" applyFill="0" applyAlignment="0" applyProtection="0"/>
    <xf numFmtId="0" fontId="33" fillId="0" borderId="4" applyNumberFormat="0" applyFill="0" applyAlignment="0" applyProtection="0"/>
    <xf numFmtId="0" fontId="26"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9" fillId="7" borderId="1" applyNumberFormat="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0" fontId="27"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38" fillId="16" borderId="6" applyNumberFormat="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1" fillId="0" borderId="7" applyNumberFormat="0" applyFill="0" applyAlignment="0" applyProtection="0"/>
    <xf numFmtId="0" fontId="26" fillId="0" borderId="8" applyNumberFormat="0" applyFill="0" applyAlignment="0" applyProtection="0"/>
    <xf numFmtId="0" fontId="15" fillId="0" borderId="9" applyNumberFormat="0" applyFill="0" applyAlignment="0" applyProtection="0"/>
  </cellStyleXfs>
  <cellXfs count="537">
    <xf numFmtId="0" fontId="0" fillId="0" borderId="0" xfId="0" applyAlignment="1">
      <alignment/>
    </xf>
    <xf numFmtId="0" fontId="0" fillId="0" borderId="0" xfId="0" applyBorder="1" applyAlignment="1">
      <alignment horizontal="center"/>
    </xf>
    <xf numFmtId="0" fontId="4" fillId="24" borderId="10"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5" fillId="0" borderId="20" xfId="0" applyFont="1" applyBorder="1" applyAlignment="1">
      <alignment horizontal="center" vertical="center"/>
    </xf>
    <xf numFmtId="0" fontId="9" fillId="16" borderId="0" xfId="0" applyFont="1" applyFill="1" applyBorder="1" applyAlignment="1">
      <alignment/>
    </xf>
    <xf numFmtId="0" fontId="10" fillId="16" borderId="0" xfId="0" applyFont="1" applyFill="1" applyBorder="1" applyAlignment="1">
      <alignment/>
    </xf>
    <xf numFmtId="0" fontId="0" fillId="24" borderId="21" xfId="0" applyFill="1" applyBorder="1" applyAlignment="1">
      <alignment/>
    </xf>
    <xf numFmtId="0" fontId="0" fillId="24" borderId="22" xfId="0" applyFill="1" applyBorder="1" applyAlignment="1">
      <alignment/>
    </xf>
    <xf numFmtId="0" fontId="11" fillId="24" borderId="23" xfId="0" applyFont="1" applyFill="1" applyBorder="1" applyAlignment="1">
      <alignment horizontal="center" vertical="top" wrapText="1"/>
    </xf>
    <xf numFmtId="0" fontId="11" fillId="24" borderId="0" xfId="0" applyFont="1" applyFill="1" applyBorder="1" applyAlignment="1">
      <alignment horizontal="center" vertical="top" wrapText="1"/>
    </xf>
    <xf numFmtId="0" fontId="12" fillId="24" borderId="0" xfId="0" applyFont="1" applyFill="1" applyBorder="1" applyAlignment="1">
      <alignment/>
    </xf>
    <xf numFmtId="0" fontId="12" fillId="24" borderId="0" xfId="0" applyFont="1" applyFill="1" applyBorder="1" applyAlignment="1">
      <alignment wrapText="1"/>
    </xf>
    <xf numFmtId="0" fontId="11" fillId="24" borderId="0" xfId="0" applyFont="1" applyFill="1" applyBorder="1" applyAlignment="1">
      <alignment horizontal="center" vertical="top"/>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25" xfId="0" applyFont="1" applyBorder="1" applyAlignment="1">
      <alignment horizontal="center" vertical="center"/>
    </xf>
    <xf numFmtId="0" fontId="4" fillId="16" borderId="0" xfId="0" applyFont="1" applyFill="1" applyBorder="1" applyAlignment="1">
      <alignment horizontal="center" vertical="center" wrapText="1"/>
    </xf>
    <xf numFmtId="0" fontId="4" fillId="24" borderId="26" xfId="0" applyFont="1" applyFill="1" applyBorder="1" applyAlignment="1">
      <alignment vertical="center" wrapText="1"/>
    </xf>
    <xf numFmtId="0" fontId="4" fillId="24" borderId="18" xfId="0" applyFont="1" applyFill="1" applyBorder="1" applyAlignment="1">
      <alignment vertical="center" wrapText="1"/>
    </xf>
    <xf numFmtId="0" fontId="4" fillId="24" borderId="18" xfId="0" applyFont="1" applyFill="1" applyBorder="1" applyAlignment="1">
      <alignment horizontal="center" vertical="center"/>
    </xf>
    <xf numFmtId="0" fontId="7" fillId="0" borderId="27" xfId="0" applyFont="1" applyBorder="1" applyAlignment="1">
      <alignment horizontal="center" wrapText="1"/>
    </xf>
    <xf numFmtId="0" fontId="7" fillId="0" borderId="28" xfId="0" applyFont="1" applyBorder="1" applyAlignment="1">
      <alignment horizontal="center" wrapText="1"/>
    </xf>
    <xf numFmtId="0" fontId="7" fillId="0" borderId="28" xfId="0" applyFont="1" applyBorder="1" applyAlignment="1">
      <alignment horizontal="center" vertical="center" wrapText="1"/>
    </xf>
    <xf numFmtId="0" fontId="8" fillId="0" borderId="29" xfId="0" applyFont="1" applyBorder="1" applyAlignment="1">
      <alignment horizontal="center" vertical="center" wrapText="1"/>
    </xf>
    <xf numFmtId="17" fontId="7" fillId="0" borderId="30" xfId="0" applyNumberFormat="1" applyFont="1" applyBorder="1" applyAlignment="1">
      <alignment horizontal="center" vertical="center" wrapText="1"/>
    </xf>
    <xf numFmtId="17" fontId="7" fillId="0" borderId="31" xfId="0" applyNumberFormat="1"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44" fontId="7" fillId="0" borderId="33" xfId="50" applyFont="1" applyBorder="1" applyAlignment="1">
      <alignment horizontal="center" vertical="center" wrapText="1"/>
    </xf>
    <xf numFmtId="0" fontId="8" fillId="0" borderId="34" xfId="0" applyFont="1" applyBorder="1" applyAlignment="1">
      <alignment horizontal="center" vertical="center" wrapText="1"/>
    </xf>
    <xf numFmtId="17" fontId="7" fillId="0" borderId="35" xfId="0" applyNumberFormat="1" applyFont="1" applyBorder="1" applyAlignment="1">
      <alignment horizontal="center" vertical="center" wrapText="1"/>
    </xf>
    <xf numFmtId="17" fontId="7" fillId="0" borderId="36" xfId="0" applyNumberFormat="1" applyFont="1" applyBorder="1" applyAlignment="1">
      <alignment horizontal="center" vertical="center" wrapText="1"/>
    </xf>
    <xf numFmtId="0" fontId="7" fillId="0" borderId="37" xfId="0" applyFont="1" applyBorder="1" applyAlignment="1">
      <alignment horizontal="center" vertical="center" wrapText="1"/>
    </xf>
    <xf numFmtId="0" fontId="7" fillId="0" borderId="27" xfId="0" applyFont="1" applyBorder="1" applyAlignment="1">
      <alignment horizontal="center" vertical="center" wrapText="1"/>
    </xf>
    <xf numFmtId="44" fontId="7" fillId="0" borderId="27" xfId="50" applyFont="1" applyBorder="1" applyAlignment="1">
      <alignment horizontal="center" vertical="center" wrapText="1"/>
    </xf>
    <xf numFmtId="0" fontId="8" fillId="0" borderId="38" xfId="0" applyFont="1" applyBorder="1" applyAlignment="1">
      <alignment horizontal="center" vertical="center" wrapText="1"/>
    </xf>
    <xf numFmtId="17" fontId="7" fillId="0" borderId="39" xfId="0" applyNumberFormat="1" applyFont="1" applyBorder="1" applyAlignment="1">
      <alignment horizontal="center" vertical="center" wrapText="1"/>
    </xf>
    <xf numFmtId="17" fontId="7" fillId="0" borderId="40" xfId="0" applyNumberFormat="1"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44" fontId="7" fillId="0" borderId="42" xfId="50" applyFont="1" applyBorder="1" applyAlignment="1">
      <alignment horizontal="center" vertical="center" wrapText="1"/>
    </xf>
    <xf numFmtId="44" fontId="6" fillId="16" borderId="20" xfId="0" applyNumberFormat="1" applyFont="1" applyFill="1" applyBorder="1" applyAlignment="1">
      <alignment vertical="center"/>
    </xf>
    <xf numFmtId="0" fontId="7" fillId="16" borderId="0" xfId="0" applyFont="1" applyFill="1" applyBorder="1" applyAlignment="1">
      <alignment horizontal="center" vertical="center" wrapText="1"/>
    </xf>
    <xf numFmtId="0" fontId="6" fillId="24" borderId="22" xfId="0" applyFont="1" applyFill="1" applyBorder="1" applyAlignment="1">
      <alignment vertical="center" wrapText="1"/>
    </xf>
    <xf numFmtId="0" fontId="15" fillId="24" borderId="22" xfId="0" applyFont="1" applyFill="1" applyBorder="1" applyAlignment="1">
      <alignment/>
    </xf>
    <xf numFmtId="0" fontId="6" fillId="24" borderId="0" xfId="0" applyFont="1" applyFill="1" applyBorder="1" applyAlignment="1">
      <alignment horizontal="center" vertical="center" wrapText="1"/>
    </xf>
    <xf numFmtId="0" fontId="0" fillId="24" borderId="0" xfId="0" applyFill="1" applyBorder="1" applyAlignment="1">
      <alignment/>
    </xf>
    <xf numFmtId="0" fontId="15" fillId="24" borderId="0" xfId="0" applyFont="1" applyFill="1" applyBorder="1" applyAlignment="1">
      <alignment horizontal="center"/>
    </xf>
    <xf numFmtId="0" fontId="7" fillId="24" borderId="0" xfId="0" applyFont="1" applyFill="1" applyBorder="1" applyAlignment="1">
      <alignment/>
    </xf>
    <xf numFmtId="0" fontId="15" fillId="24" borderId="0" xfId="0" applyFont="1" applyFill="1" applyBorder="1" applyAlignment="1">
      <alignment/>
    </xf>
    <xf numFmtId="0" fontId="6" fillId="24" borderId="0" xfId="0" applyFont="1" applyFill="1" applyBorder="1" applyAlignment="1">
      <alignment vertical="center" wrapText="1"/>
    </xf>
    <xf numFmtId="0" fontId="6" fillId="24" borderId="43" xfId="0" applyFont="1" applyFill="1" applyBorder="1" applyAlignment="1">
      <alignment horizontal="center" vertical="center" wrapText="1"/>
    </xf>
    <xf numFmtId="0" fontId="7" fillId="24" borderId="43" xfId="0" applyFont="1" applyFill="1" applyBorder="1" applyAlignment="1">
      <alignment vertical="center" wrapText="1"/>
    </xf>
    <xf numFmtId="0" fontId="4" fillId="24" borderId="44" xfId="0" applyFont="1" applyFill="1" applyBorder="1" applyAlignment="1">
      <alignment vertical="center" wrapText="1"/>
    </xf>
    <xf numFmtId="0" fontId="4" fillId="24" borderId="45" xfId="0" applyFont="1" applyFill="1" applyBorder="1" applyAlignment="1">
      <alignment vertical="center" wrapText="1"/>
    </xf>
    <xf numFmtId="0" fontId="7" fillId="0" borderId="28" xfId="0" applyFont="1" applyBorder="1" applyAlignment="1">
      <alignment horizontal="center" vertical="top" wrapText="1"/>
    </xf>
    <xf numFmtId="0" fontId="7" fillId="0" borderId="33" xfId="0" applyFont="1" applyBorder="1" applyAlignment="1">
      <alignment horizontal="left" vertical="center" wrapText="1"/>
    </xf>
    <xf numFmtId="0" fontId="7" fillId="0" borderId="31" xfId="0" applyFont="1" applyBorder="1" applyAlignment="1">
      <alignment horizontal="left" vertical="center" wrapText="1"/>
    </xf>
    <xf numFmtId="0" fontId="7" fillId="0" borderId="27" xfId="0" applyFont="1" applyBorder="1" applyAlignment="1">
      <alignment horizontal="left" vertical="center" wrapText="1"/>
    </xf>
    <xf numFmtId="0" fontId="7" fillId="0" borderId="36" xfId="0" applyFont="1" applyBorder="1" applyAlignment="1">
      <alignment horizontal="left" vertical="center" wrapText="1"/>
    </xf>
    <xf numFmtId="0" fontId="7" fillId="0" borderId="42" xfId="0" applyFont="1" applyBorder="1" applyAlignment="1">
      <alignment horizontal="left" vertical="center" wrapText="1"/>
    </xf>
    <xf numFmtId="0" fontId="7" fillId="0" borderId="40" xfId="0" applyFont="1" applyBorder="1" applyAlignment="1">
      <alignment horizontal="left" vertical="center" wrapText="1"/>
    </xf>
    <xf numFmtId="0" fontId="7" fillId="16" borderId="0" xfId="0" applyFont="1" applyFill="1" applyBorder="1" applyAlignment="1">
      <alignment wrapText="1"/>
    </xf>
    <xf numFmtId="0" fontId="7" fillId="16" borderId="0" xfId="0" applyFont="1" applyFill="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0" fillId="24" borderId="18" xfId="0" applyFill="1" applyBorder="1" applyAlignment="1">
      <alignment/>
    </xf>
    <xf numFmtId="0" fontId="0" fillId="24" borderId="43" xfId="0" applyFill="1" applyBorder="1" applyAlignment="1">
      <alignment/>
    </xf>
    <xf numFmtId="0" fontId="7" fillId="0" borderId="0" xfId="0" applyFont="1" applyBorder="1" applyAlignment="1">
      <alignment wrapText="1"/>
    </xf>
    <xf numFmtId="0" fontId="0" fillId="0" borderId="0" xfId="0" applyBorder="1" applyAlignment="1">
      <alignment horizontal="left"/>
    </xf>
    <xf numFmtId="44" fontId="7" fillId="0" borderId="46" xfId="0" applyNumberFormat="1" applyFont="1" applyBorder="1" applyAlignment="1">
      <alignment horizontal="center" vertical="center" wrapText="1"/>
    </xf>
    <xf numFmtId="44" fontId="7" fillId="0" borderId="47" xfId="0" applyNumberFormat="1" applyFont="1" applyBorder="1" applyAlignment="1">
      <alignment horizontal="center" vertical="center" wrapText="1"/>
    </xf>
    <xf numFmtId="0" fontId="7" fillId="0" borderId="48" xfId="50" applyNumberFormat="1" applyFont="1" applyBorder="1" applyAlignment="1">
      <alignment horizontal="center" vertical="center" wrapText="1"/>
    </xf>
    <xf numFmtId="44" fontId="7" fillId="0" borderId="37" xfId="0" applyNumberFormat="1" applyFont="1" applyBorder="1" applyAlignment="1">
      <alignment horizontal="center" vertical="center" wrapText="1"/>
    </xf>
    <xf numFmtId="44" fontId="7" fillId="0" borderId="49" xfId="0" applyNumberFormat="1" applyFont="1" applyBorder="1" applyAlignment="1">
      <alignment horizontal="center" vertical="center" wrapText="1"/>
    </xf>
    <xf numFmtId="0" fontId="7" fillId="0" borderId="50" xfId="50" applyNumberFormat="1" applyFont="1" applyBorder="1" applyAlignment="1">
      <alignment horizontal="center" vertical="center" wrapText="1"/>
    </xf>
    <xf numFmtId="44" fontId="7" fillId="0" borderId="51" xfId="0" applyNumberFormat="1" applyFont="1" applyBorder="1" applyAlignment="1">
      <alignment horizontal="center" vertical="center" wrapText="1"/>
    </xf>
    <xf numFmtId="44" fontId="7" fillId="0" borderId="52" xfId="0" applyNumberFormat="1" applyFont="1" applyBorder="1" applyAlignment="1">
      <alignment horizontal="center" vertical="center" wrapText="1"/>
    </xf>
    <xf numFmtId="44" fontId="7" fillId="0" borderId="53" xfId="50" applyFont="1" applyBorder="1" applyAlignment="1">
      <alignment horizontal="center" vertical="center" wrapText="1"/>
    </xf>
    <xf numFmtId="0" fontId="4" fillId="24" borderId="54" xfId="0" applyFont="1" applyFill="1" applyBorder="1" applyAlignment="1">
      <alignment vertical="center" wrapText="1"/>
    </xf>
    <xf numFmtId="0" fontId="6" fillId="16" borderId="55" xfId="0" applyFont="1" applyFill="1" applyBorder="1" applyAlignment="1">
      <alignment horizontal="center" vertical="center" wrapText="1"/>
    </xf>
    <xf numFmtId="0" fontId="6" fillId="24" borderId="34" xfId="0" applyFont="1" applyFill="1" applyBorder="1" applyAlignment="1">
      <alignment horizontal="center" wrapText="1"/>
    </xf>
    <xf numFmtId="0" fontId="7" fillId="24" borderId="35" xfId="0" applyFont="1" applyFill="1" applyBorder="1" applyAlignment="1">
      <alignment horizontal="center"/>
    </xf>
    <xf numFmtId="0" fontId="7" fillId="24" borderId="56" xfId="0" applyFont="1" applyFill="1" applyBorder="1" applyAlignment="1">
      <alignment horizontal="center"/>
    </xf>
    <xf numFmtId="0" fontId="6" fillId="24" borderId="57" xfId="0" applyFont="1" applyFill="1" applyBorder="1" applyAlignment="1">
      <alignment horizontal="center" vertical="center" wrapText="1"/>
    </xf>
    <xf numFmtId="0" fontId="7" fillId="24" borderId="58" xfId="0" applyFont="1" applyFill="1" applyBorder="1" applyAlignment="1">
      <alignment horizontal="center" vertical="center" wrapText="1"/>
    </xf>
    <xf numFmtId="0" fontId="7" fillId="24" borderId="59" xfId="0" applyFont="1" applyFill="1" applyBorder="1" applyAlignment="1">
      <alignment horizontal="center" vertical="center" wrapText="1"/>
    </xf>
    <xf numFmtId="0" fontId="17" fillId="0" borderId="0" xfId="0" applyFont="1" applyAlignment="1">
      <alignment/>
    </xf>
    <xf numFmtId="0" fontId="7" fillId="0" borderId="60" xfId="0" applyFont="1" applyBorder="1" applyAlignment="1">
      <alignment horizontal="center" vertical="center" wrapText="1"/>
    </xf>
    <xf numFmtId="0" fontId="7" fillId="0" borderId="61" xfId="0" applyFont="1" applyBorder="1" applyAlignment="1">
      <alignment horizontal="left" vertical="center" wrapText="1"/>
    </xf>
    <xf numFmtId="0" fontId="7" fillId="0" borderId="34" xfId="0" applyFont="1" applyBorder="1" applyAlignment="1">
      <alignment horizontal="center" vertical="center" wrapText="1"/>
    </xf>
    <xf numFmtId="0" fontId="7" fillId="0" borderId="49" xfId="0" applyFont="1" applyBorder="1" applyAlignment="1">
      <alignment horizontal="left" vertical="center" wrapText="1"/>
    </xf>
    <xf numFmtId="0" fontId="7" fillId="0" borderId="38" xfId="0" applyFont="1" applyBorder="1" applyAlignment="1">
      <alignment horizontal="center" vertical="center" wrapText="1"/>
    </xf>
    <xf numFmtId="0" fontId="7" fillId="0" borderId="62" xfId="0" applyFont="1" applyBorder="1" applyAlignment="1">
      <alignment horizontal="left" vertical="center" wrapText="1"/>
    </xf>
    <xf numFmtId="0" fontId="0" fillId="0" borderId="63" xfId="0" applyBorder="1" applyAlignment="1">
      <alignment/>
    </xf>
    <xf numFmtId="0" fontId="0" fillId="24" borderId="64" xfId="0" applyFill="1" applyBorder="1" applyAlignment="1">
      <alignment/>
    </xf>
    <xf numFmtId="0" fontId="0" fillId="24" borderId="65" xfId="0" applyFill="1" applyBorder="1" applyAlignment="1">
      <alignment/>
    </xf>
    <xf numFmtId="0" fontId="0" fillId="24" borderId="66" xfId="0" applyFill="1" applyBorder="1" applyAlignment="1">
      <alignment/>
    </xf>
    <xf numFmtId="0" fontId="8" fillId="0" borderId="0" xfId="0" applyFont="1" applyBorder="1" applyAlignment="1">
      <alignment horizontal="center" vertical="center" wrapText="1"/>
    </xf>
    <xf numFmtId="0" fontId="8" fillId="0" borderId="38" xfId="0" applyFont="1" applyBorder="1" applyAlignment="1">
      <alignment horizontal="left" vertical="center" wrapText="1"/>
    </xf>
    <xf numFmtId="0" fontId="8" fillId="0" borderId="67" xfId="0" applyFont="1" applyBorder="1" applyAlignment="1">
      <alignment horizontal="center" vertical="center" wrapText="1"/>
    </xf>
    <xf numFmtId="17" fontId="7" fillId="0" borderId="68" xfId="0" applyNumberFormat="1" applyFont="1" applyBorder="1" applyAlignment="1">
      <alignment horizontal="center" vertical="center" wrapText="1"/>
    </xf>
    <xf numFmtId="17" fontId="7" fillId="0" borderId="69" xfId="0" applyNumberFormat="1"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44" fontId="7" fillId="0" borderId="71" xfId="50" applyFont="1" applyBorder="1" applyAlignment="1">
      <alignment horizontal="center" vertical="center" wrapText="1"/>
    </xf>
    <xf numFmtId="17" fontId="7" fillId="0" borderId="72" xfId="0" applyNumberFormat="1" applyFont="1" applyBorder="1" applyAlignment="1">
      <alignment horizontal="center" vertical="center" wrapText="1"/>
    </xf>
    <xf numFmtId="17" fontId="7" fillId="0" borderId="73" xfId="0" applyNumberFormat="1" applyFont="1" applyBorder="1" applyAlignment="1">
      <alignment horizontal="center" vertical="center" wrapText="1"/>
    </xf>
    <xf numFmtId="0" fontId="7" fillId="0" borderId="51" xfId="0" applyFont="1" applyBorder="1" applyAlignment="1">
      <alignment horizontal="center" vertical="center" wrapText="1"/>
    </xf>
    <xf numFmtId="0" fontId="7" fillId="0" borderId="74" xfId="0" applyFont="1" applyBorder="1" applyAlignment="1">
      <alignment horizontal="center" vertical="center" wrapText="1"/>
    </xf>
    <xf numFmtId="44" fontId="7" fillId="0" borderId="74" xfId="50" applyFont="1" applyBorder="1" applyAlignment="1">
      <alignment horizontal="center" vertical="center" wrapText="1"/>
    </xf>
    <xf numFmtId="44" fontId="6" fillId="24" borderId="20" xfId="0" applyNumberFormat="1" applyFont="1" applyFill="1" applyBorder="1" applyAlignment="1">
      <alignment vertical="center"/>
    </xf>
    <xf numFmtId="0" fontId="7" fillId="0" borderId="71" xfId="0" applyFont="1" applyBorder="1" applyAlignment="1">
      <alignment horizontal="left" vertical="center" wrapText="1"/>
    </xf>
    <xf numFmtId="0" fontId="7" fillId="0" borderId="69" xfId="0" applyFont="1" applyBorder="1" applyAlignment="1">
      <alignment horizontal="left" vertical="center" wrapText="1"/>
    </xf>
    <xf numFmtId="0" fontId="7" fillId="0" borderId="74" xfId="0" applyFont="1" applyBorder="1" applyAlignment="1">
      <alignment horizontal="left" vertical="center" wrapText="1"/>
    </xf>
    <xf numFmtId="0" fontId="7" fillId="0" borderId="73" xfId="0" applyFont="1" applyBorder="1" applyAlignment="1">
      <alignment horizontal="left" vertical="center" wrapText="1"/>
    </xf>
    <xf numFmtId="44" fontId="0" fillId="0" borderId="20" xfId="0" applyNumberFormat="1" applyBorder="1" applyAlignment="1">
      <alignment/>
    </xf>
    <xf numFmtId="44" fontId="7" fillId="0" borderId="50" xfId="50" applyFont="1" applyBorder="1" applyAlignment="1">
      <alignment horizontal="center" vertical="center" wrapText="1"/>
    </xf>
    <xf numFmtId="44" fontId="7" fillId="0" borderId="75" xfId="50" applyFont="1" applyBorder="1" applyAlignment="1">
      <alignment horizontal="center" vertical="center" wrapText="1"/>
    </xf>
    <xf numFmtId="44" fontId="7" fillId="0" borderId="76" xfId="5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0" applyFont="1" applyBorder="1" applyAlignment="1">
      <alignment horizontal="left" vertical="center" wrapText="1"/>
    </xf>
    <xf numFmtId="0" fontId="7" fillId="0" borderId="79" xfId="0" applyFont="1" applyBorder="1" applyAlignment="1">
      <alignment horizontal="center" vertical="center" wrapText="1"/>
    </xf>
    <xf numFmtId="0" fontId="7" fillId="0" borderId="52" xfId="0" applyFont="1" applyBorder="1" applyAlignment="1">
      <alignment horizontal="left"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left" vertical="center" wrapText="1"/>
    </xf>
    <xf numFmtId="0" fontId="8" fillId="0" borderId="81" xfId="0" applyFont="1" applyBorder="1" applyAlignment="1">
      <alignment horizontal="left" vertical="center" wrapText="1"/>
    </xf>
    <xf numFmtId="0" fontId="8" fillId="0" borderId="87" xfId="0" applyFont="1" applyBorder="1" applyAlignment="1">
      <alignment horizontal="center" vertical="center" wrapText="1"/>
    </xf>
    <xf numFmtId="0" fontId="8" fillId="0" borderId="83" xfId="0" applyFont="1" applyBorder="1" applyAlignment="1">
      <alignment horizontal="left" vertical="center" wrapText="1"/>
    </xf>
    <xf numFmtId="0" fontId="8" fillId="0" borderId="14" xfId="0" applyFont="1" applyBorder="1" applyAlignment="1">
      <alignment horizontal="left" vertical="center" wrapText="1"/>
    </xf>
    <xf numFmtId="0" fontId="8" fillId="0" borderId="88" xfId="0" applyFont="1" applyBorder="1" applyAlignment="1">
      <alignment horizontal="center" vertical="center" wrapText="1"/>
    </xf>
    <xf numFmtId="0" fontId="8" fillId="0" borderId="89" xfId="0" applyFont="1" applyBorder="1" applyAlignment="1">
      <alignment horizontal="left" vertical="center" wrapText="1"/>
    </xf>
    <xf numFmtId="0" fontId="8" fillId="0" borderId="90" xfId="0" applyFont="1" applyBorder="1" applyAlignment="1">
      <alignment horizontal="center" vertical="center" wrapText="1"/>
    </xf>
    <xf numFmtId="0" fontId="8" fillId="0" borderId="80" xfId="0" applyFont="1" applyBorder="1" applyAlignment="1">
      <alignment horizontal="left" vertical="center" wrapText="1"/>
    </xf>
    <xf numFmtId="0" fontId="8" fillId="0" borderId="91" xfId="0" applyFont="1" applyBorder="1" applyAlignment="1">
      <alignment horizontal="left" vertical="center" wrapText="1"/>
    </xf>
    <xf numFmtId="0" fontId="8" fillId="0" borderId="92" xfId="0" applyFont="1" applyBorder="1" applyAlignment="1">
      <alignment horizontal="center" vertical="center" wrapText="1"/>
    </xf>
    <xf numFmtId="17" fontId="7" fillId="0" borderId="93" xfId="0" applyNumberFormat="1" applyFont="1" applyBorder="1" applyAlignment="1">
      <alignment horizontal="center" vertical="center" wrapText="1"/>
    </xf>
    <xf numFmtId="17" fontId="7" fillId="0" borderId="94" xfId="0" applyNumberFormat="1" applyFont="1" applyBorder="1" applyAlignment="1">
      <alignment horizontal="center" vertical="center" wrapText="1"/>
    </xf>
    <xf numFmtId="0" fontId="8" fillId="0" borderId="95" xfId="0" applyFont="1" applyBorder="1" applyAlignment="1">
      <alignment horizontal="center" vertical="center" wrapText="1"/>
    </xf>
    <xf numFmtId="17" fontId="7" fillId="0" borderId="96" xfId="0" applyNumberFormat="1" applyFont="1" applyBorder="1" applyAlignment="1">
      <alignment horizontal="center" vertical="center" wrapText="1"/>
    </xf>
    <xf numFmtId="17" fontId="7" fillId="0" borderId="97" xfId="0" applyNumberFormat="1" applyFont="1" applyBorder="1" applyAlignment="1">
      <alignment horizontal="center" vertical="center" wrapText="1"/>
    </xf>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44" fontId="7" fillId="0" borderId="99" xfId="50" applyFont="1" applyBorder="1" applyAlignment="1">
      <alignment horizontal="center" vertical="center" wrapText="1"/>
    </xf>
    <xf numFmtId="0" fontId="8" fillId="0" borderId="100" xfId="0" applyFont="1" applyBorder="1" applyAlignment="1">
      <alignment horizontal="center" vertical="center" wrapText="1"/>
    </xf>
    <xf numFmtId="17" fontId="7" fillId="0" borderId="101" xfId="0" applyNumberFormat="1" applyFont="1" applyBorder="1" applyAlignment="1">
      <alignment horizontal="center" vertical="center" wrapText="1"/>
    </xf>
    <xf numFmtId="17" fontId="7" fillId="0" borderId="102" xfId="0" applyNumberFormat="1" applyFont="1" applyBorder="1" applyAlignment="1">
      <alignment horizontal="center" vertical="center" wrapText="1"/>
    </xf>
    <xf numFmtId="0" fontId="8" fillId="0" borderId="77" xfId="0" applyFont="1" applyBorder="1" applyAlignment="1">
      <alignment horizontal="center" vertical="center" wrapText="1"/>
    </xf>
    <xf numFmtId="0" fontId="8" fillId="0" borderId="92" xfId="0" applyFont="1" applyBorder="1" applyAlignment="1">
      <alignment horizontal="left" vertical="center" wrapTex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44" fontId="7" fillId="0" borderId="104" xfId="50" applyFont="1" applyBorder="1" applyAlignment="1">
      <alignment horizontal="center" vertical="center" wrapText="1"/>
    </xf>
    <xf numFmtId="17" fontId="7" fillId="0" borderId="105" xfId="0" applyNumberFormat="1" applyFont="1" applyBorder="1" applyAlignment="1">
      <alignment horizontal="center" vertical="center" wrapText="1"/>
    </xf>
    <xf numFmtId="17" fontId="7" fillId="0" borderId="49" xfId="0" applyNumberFormat="1" applyFont="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44" fontId="7" fillId="0" borderId="107" xfId="50" applyFont="1" applyBorder="1" applyAlignment="1">
      <alignment horizontal="center" vertical="center" wrapText="1"/>
    </xf>
    <xf numFmtId="0" fontId="8" fillId="0" borderId="100" xfId="0" applyFont="1" applyBorder="1" applyAlignment="1">
      <alignment horizontal="left" vertical="center" wrapText="1"/>
    </xf>
    <xf numFmtId="17" fontId="7" fillId="0" borderId="108" xfId="0" applyNumberFormat="1" applyFont="1" applyBorder="1" applyAlignment="1">
      <alignment horizontal="center" vertical="center" wrapText="1"/>
    </xf>
    <xf numFmtId="6" fontId="7" fillId="0" borderId="33" xfId="50" applyNumberFormat="1" applyFont="1" applyBorder="1" applyAlignment="1">
      <alignment horizontal="center" vertical="center" wrapText="1"/>
    </xf>
    <xf numFmtId="6" fontId="7" fillId="0" borderId="27" xfId="50" applyNumberFormat="1" applyFont="1" applyBorder="1" applyAlignment="1">
      <alignment horizontal="center" vertical="center" wrapText="1"/>
    </xf>
    <xf numFmtId="0" fontId="7" fillId="0" borderId="99" xfId="0" applyFont="1" applyBorder="1" applyAlignment="1">
      <alignment horizontal="left" vertical="center" wrapText="1"/>
    </xf>
    <xf numFmtId="0" fontId="7" fillId="0" borderId="97" xfId="0" applyFont="1" applyBorder="1" applyAlignment="1">
      <alignment horizontal="left" vertical="center" wrapText="1"/>
    </xf>
    <xf numFmtId="0" fontId="7" fillId="0" borderId="104" xfId="0" applyFont="1" applyBorder="1" applyAlignment="1">
      <alignment horizontal="left" vertical="center" wrapText="1"/>
    </xf>
    <xf numFmtId="0" fontId="7" fillId="0" borderId="102" xfId="0" applyFont="1" applyBorder="1" applyAlignment="1">
      <alignment horizontal="left" vertical="center" wrapText="1"/>
    </xf>
    <xf numFmtId="0" fontId="7" fillId="0" borderId="107" xfId="0" applyFont="1" applyBorder="1" applyAlignment="1">
      <alignment horizontal="left" vertical="center" wrapText="1"/>
    </xf>
    <xf numFmtId="0" fontId="7" fillId="0" borderId="94" xfId="0" applyFont="1" applyBorder="1" applyAlignment="1">
      <alignment horizontal="left" vertical="center" wrapText="1"/>
    </xf>
    <xf numFmtId="6" fontId="7" fillId="0" borderId="27" xfId="0" applyNumberFormat="1" applyFont="1" applyBorder="1" applyAlignment="1">
      <alignment horizontal="center" vertical="center" wrapText="1"/>
    </xf>
    <xf numFmtId="6" fontId="7" fillId="0" borderId="99" xfId="50" applyNumberFormat="1" applyFont="1" applyBorder="1" applyAlignment="1">
      <alignment horizontal="center" vertical="center" wrapText="1"/>
    </xf>
    <xf numFmtId="8" fontId="7" fillId="0" borderId="99" xfId="50" applyNumberFormat="1" applyFont="1" applyBorder="1" applyAlignment="1">
      <alignment horizontal="center" vertical="center" wrapText="1"/>
    </xf>
    <xf numFmtId="44" fontId="7" fillId="0" borderId="32" xfId="0" applyNumberFormat="1" applyFont="1" applyBorder="1" applyAlignment="1">
      <alignment horizontal="center" vertical="center" wrapText="1"/>
    </xf>
    <xf numFmtId="44" fontId="7" fillId="0" borderId="61" xfId="0" applyNumberFormat="1" applyFont="1" applyBorder="1" applyAlignment="1">
      <alignment horizontal="center" vertical="center" wrapText="1"/>
    </xf>
    <xf numFmtId="44" fontId="7" fillId="0" borderId="48" xfId="50" applyFont="1" applyBorder="1" applyAlignment="1">
      <alignment horizontal="center" vertical="center" wrapText="1"/>
    </xf>
    <xf numFmtId="44" fontId="7" fillId="0" borderId="103" xfId="0" applyNumberFormat="1" applyFont="1" applyBorder="1" applyAlignment="1">
      <alignment horizontal="center" vertical="center" wrapText="1"/>
    </xf>
    <xf numFmtId="44" fontId="7" fillId="0" borderId="108" xfId="0" applyNumberFormat="1" applyFont="1" applyBorder="1" applyAlignment="1">
      <alignment horizontal="center" vertical="center" wrapText="1"/>
    </xf>
    <xf numFmtId="0" fontId="7" fillId="0" borderId="109" xfId="0" applyFont="1" applyBorder="1" applyAlignment="1">
      <alignment horizontal="center" vertical="center" wrapText="1"/>
    </xf>
    <xf numFmtId="44" fontId="7" fillId="0" borderId="70" xfId="0" applyNumberFormat="1" applyFont="1" applyBorder="1" applyAlignment="1">
      <alignment horizontal="center" vertical="center" wrapText="1"/>
    </xf>
    <xf numFmtId="44" fontId="7" fillId="0" borderId="78" xfId="0" applyNumberFormat="1" applyFont="1" applyBorder="1" applyAlignment="1">
      <alignment horizontal="center" vertical="center" wrapText="1"/>
    </xf>
    <xf numFmtId="44" fontId="7" fillId="0" borderId="110" xfId="50" applyFont="1" applyBorder="1" applyAlignment="1">
      <alignment horizontal="center" vertical="center" wrapText="1"/>
    </xf>
    <xf numFmtId="0" fontId="7" fillId="0" borderId="111" xfId="0" applyFont="1" applyBorder="1" applyAlignment="1">
      <alignment horizontal="center" vertical="center" wrapText="1"/>
    </xf>
    <xf numFmtId="0" fontId="7" fillId="0" borderId="112" xfId="0" applyFont="1" applyBorder="1" applyAlignment="1">
      <alignment horizontal="center" vertical="center" wrapText="1"/>
    </xf>
    <xf numFmtId="44" fontId="7" fillId="0" borderId="106" xfId="0" applyNumberFormat="1" applyFont="1" applyBorder="1" applyAlignment="1">
      <alignment horizontal="center" vertical="center" wrapText="1"/>
    </xf>
    <xf numFmtId="44" fontId="7" fillId="0" borderId="113" xfId="0" applyNumberFormat="1" applyFont="1" applyBorder="1" applyAlignment="1">
      <alignment horizontal="center" vertical="center" wrapText="1"/>
    </xf>
    <xf numFmtId="0" fontId="7" fillId="0" borderId="114" xfId="0" applyFont="1" applyBorder="1" applyAlignment="1">
      <alignment horizontal="center" vertical="center" wrapText="1"/>
    </xf>
    <xf numFmtId="44" fontId="7" fillId="0" borderId="98" xfId="0" applyNumberFormat="1" applyFont="1" applyBorder="1" applyAlignment="1">
      <alignment horizontal="center" vertical="center" wrapText="1"/>
    </xf>
    <xf numFmtId="44" fontId="7" fillId="0" borderId="105" xfId="0" applyNumberFormat="1" applyFont="1" applyBorder="1" applyAlignment="1">
      <alignment horizontal="center" vertical="center" wrapText="1"/>
    </xf>
    <xf numFmtId="44" fontId="7" fillId="0" borderId="115" xfId="50" applyFont="1" applyBorder="1" applyAlignment="1">
      <alignment horizontal="center" vertical="center" wrapText="1"/>
    </xf>
    <xf numFmtId="0" fontId="7" fillId="0" borderId="116" xfId="0" applyFont="1" applyBorder="1" applyAlignment="1">
      <alignment horizontal="center" vertical="center" wrapText="1"/>
    </xf>
    <xf numFmtId="44" fontId="7" fillId="0" borderId="117" xfId="50" applyFont="1" applyBorder="1" applyAlignment="1">
      <alignment horizontal="center" vertical="center" wrapText="1"/>
    </xf>
    <xf numFmtId="44" fontId="7" fillId="0" borderId="118" xfId="50" applyFont="1" applyBorder="1" applyAlignment="1">
      <alignment horizontal="center" vertical="center" wrapText="1"/>
    </xf>
    <xf numFmtId="0" fontId="7" fillId="0" borderId="76"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105" xfId="0" applyFont="1" applyBorder="1" applyAlignment="1">
      <alignment horizontal="left" vertical="center" wrapText="1"/>
    </xf>
    <xf numFmtId="0" fontId="7" fillId="0" borderId="100" xfId="0" applyFont="1" applyBorder="1" applyAlignment="1">
      <alignment horizontal="center" vertical="center" wrapText="1"/>
    </xf>
    <xf numFmtId="0" fontId="7" fillId="0" borderId="108" xfId="0" applyFont="1" applyBorder="1" applyAlignment="1">
      <alignment horizontal="left" vertical="center" wrapText="1"/>
    </xf>
    <xf numFmtId="0" fontId="7" fillId="0" borderId="92" xfId="0" applyFont="1" applyBorder="1" applyAlignment="1">
      <alignment horizontal="center" vertical="center" wrapText="1"/>
    </xf>
    <xf numFmtId="0" fontId="7" fillId="0" borderId="113" xfId="0" applyFont="1" applyBorder="1" applyAlignment="1">
      <alignment horizontal="left" vertical="center" wrapText="1"/>
    </xf>
    <xf numFmtId="0" fontId="8" fillId="0" borderId="60"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1" xfId="0" applyFont="1" applyBorder="1" applyAlignment="1">
      <alignment horizontal="center" vertical="center" wrapText="1"/>
    </xf>
    <xf numFmtId="17" fontId="7" fillId="0" borderId="122" xfId="0" applyNumberFormat="1" applyFont="1" applyBorder="1" applyAlignment="1">
      <alignment horizontal="center" vertical="center" wrapText="1"/>
    </xf>
    <xf numFmtId="17" fontId="7" fillId="0" borderId="123" xfId="0" applyNumberFormat="1" applyFont="1" applyBorder="1" applyAlignment="1">
      <alignment horizontal="center" vertical="center" wrapText="1"/>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44" fontId="7" fillId="0" borderId="125" xfId="50" applyFont="1" applyBorder="1" applyAlignment="1">
      <alignment horizontal="center" vertical="center" wrapText="1"/>
    </xf>
    <xf numFmtId="0" fontId="8" fillId="0" borderId="126" xfId="0" applyFont="1" applyBorder="1" applyAlignment="1">
      <alignment horizontal="center" vertical="center" wrapText="1"/>
    </xf>
    <xf numFmtId="0" fontId="7" fillId="0" borderId="125" xfId="0" applyFont="1" applyBorder="1" applyAlignment="1">
      <alignment horizontal="left" vertical="center" wrapText="1"/>
    </xf>
    <xf numFmtId="0" fontId="7" fillId="0" borderId="123" xfId="0" applyFont="1" applyBorder="1" applyAlignment="1">
      <alignment horizontal="left" vertical="center" wrapText="1"/>
    </xf>
    <xf numFmtId="44" fontId="6" fillId="5" borderId="20" xfId="0" applyNumberFormat="1" applyFont="1" applyFill="1" applyBorder="1" applyAlignment="1">
      <alignment vertical="center"/>
    </xf>
    <xf numFmtId="0" fontId="8" fillId="0" borderId="127" xfId="0" applyFont="1" applyBorder="1" applyAlignment="1">
      <alignment horizontal="center" vertical="center" wrapText="1"/>
    </xf>
    <xf numFmtId="0" fontId="8" fillId="0" borderId="0" xfId="0" applyFont="1" applyBorder="1" applyAlignment="1">
      <alignment horizontal="left" vertical="center" wrapText="1"/>
    </xf>
    <xf numFmtId="0" fontId="7" fillId="0" borderId="128" xfId="0" applyFont="1" applyBorder="1" applyAlignment="1">
      <alignment vertical="center" wrapText="1"/>
    </xf>
    <xf numFmtId="0" fontId="8" fillId="0" borderId="129" xfId="0" applyFont="1" applyBorder="1" applyAlignment="1">
      <alignment horizontal="center" vertical="center" wrapText="1"/>
    </xf>
    <xf numFmtId="0" fontId="7" fillId="0" borderId="17" xfId="0" applyFont="1" applyBorder="1" applyAlignment="1">
      <alignment vertical="center" wrapText="1"/>
    </xf>
    <xf numFmtId="0" fontId="8" fillId="0" borderId="130" xfId="0" applyFont="1" applyBorder="1" applyAlignment="1">
      <alignment horizontal="center" vertical="center" wrapText="1"/>
    </xf>
    <xf numFmtId="0" fontId="8" fillId="0" borderId="67" xfId="0" applyFont="1" applyBorder="1" applyAlignment="1">
      <alignment horizontal="left" vertical="center" wrapText="1"/>
    </xf>
    <xf numFmtId="0" fontId="8" fillId="0" borderId="131" xfId="0" applyFont="1" applyBorder="1" applyAlignment="1">
      <alignment horizontal="center" vertical="center" wrapText="1"/>
    </xf>
    <xf numFmtId="0" fontId="7" fillId="0" borderId="132" xfId="0" applyFont="1" applyBorder="1" applyAlignment="1">
      <alignment horizontal="center" vertical="center" wrapText="1"/>
    </xf>
    <xf numFmtId="44" fontId="7" fillId="0" borderId="133" xfId="5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44" fontId="7" fillId="0" borderId="136" xfId="50" applyFont="1" applyBorder="1" applyAlignment="1">
      <alignment horizontal="center" vertical="center" wrapText="1"/>
    </xf>
    <xf numFmtId="0" fontId="7" fillId="0" borderId="137" xfId="0" applyFont="1" applyBorder="1" applyAlignment="1">
      <alignment horizontal="center" vertical="center" wrapText="1"/>
    </xf>
    <xf numFmtId="0" fontId="7" fillId="0" borderId="138" xfId="0" applyFont="1" applyBorder="1" applyAlignment="1">
      <alignment horizontal="center" vertical="center" wrapText="1"/>
    </xf>
    <xf numFmtId="0" fontId="0" fillId="0" borderId="139" xfId="0" applyBorder="1" applyAlignment="1">
      <alignment/>
    </xf>
    <xf numFmtId="0" fontId="0" fillId="0" borderId="140" xfId="0" applyBorder="1" applyAlignment="1">
      <alignment/>
    </xf>
    <xf numFmtId="0" fontId="19" fillId="0" borderId="0" xfId="0" applyFont="1" applyBorder="1" applyAlignment="1">
      <alignment horizontal="center" vertical="center"/>
    </xf>
    <xf numFmtId="0" fontId="20" fillId="24" borderId="88" xfId="0" applyFont="1" applyFill="1" applyBorder="1" applyAlignment="1">
      <alignment vertical="center" wrapText="1"/>
    </xf>
    <xf numFmtId="0" fontId="11" fillId="0" borderId="88" xfId="0" applyFont="1" applyBorder="1" applyAlignment="1">
      <alignment horizontal="center" vertical="center" wrapText="1"/>
    </xf>
    <xf numFmtId="0" fontId="22" fillId="0" borderId="141" xfId="0" applyFont="1" applyBorder="1" applyAlignment="1">
      <alignment horizontal="left" vertical="center" wrapText="1"/>
    </xf>
    <xf numFmtId="0" fontId="21" fillId="0" borderId="88" xfId="0" applyFont="1" applyBorder="1" applyAlignment="1">
      <alignment horizontal="left" vertical="center" wrapText="1" indent="2"/>
    </xf>
    <xf numFmtId="0" fontId="21" fillId="0" borderId="141" xfId="0" applyFont="1" applyBorder="1" applyAlignment="1">
      <alignment horizontal="left" vertical="center" wrapText="1" indent="2"/>
    </xf>
    <xf numFmtId="0" fontId="11" fillId="24" borderId="142" xfId="0" applyFont="1" applyFill="1" applyBorder="1" applyAlignment="1">
      <alignment horizontal="center" vertical="center" wrapText="1"/>
    </xf>
    <xf numFmtId="0" fontId="8" fillId="0" borderId="88" xfId="0" applyFont="1" applyBorder="1" applyAlignment="1">
      <alignment horizontal="left" vertical="center" wrapText="1" indent="2"/>
    </xf>
    <xf numFmtId="0" fontId="23" fillId="0" borderId="0" xfId="0" applyFont="1" applyAlignment="1">
      <alignment horizontal="left" vertical="center" wrapText="1" indent="2"/>
    </xf>
    <xf numFmtId="0" fontId="8" fillId="0" borderId="142" xfId="0" applyFont="1" applyBorder="1" applyAlignment="1">
      <alignment horizontal="left" vertical="center" wrapText="1" indent="2"/>
    </xf>
    <xf numFmtId="0" fontId="21" fillId="0" borderId="142" xfId="0" applyFont="1" applyBorder="1" applyAlignment="1">
      <alignment horizontal="left" vertical="center" wrapText="1" indent="2"/>
    </xf>
    <xf numFmtId="0" fontId="24" fillId="24" borderId="88" xfId="0" applyFont="1" applyFill="1" applyBorder="1" applyAlignment="1">
      <alignment horizontal="center" vertical="center" wrapText="1"/>
    </xf>
    <xf numFmtId="0" fontId="7" fillId="0" borderId="141" xfId="0" applyFont="1" applyBorder="1" applyAlignment="1">
      <alignment vertical="center" wrapText="1"/>
    </xf>
    <xf numFmtId="44" fontId="8" fillId="0" borderId="141" xfId="0" applyNumberFormat="1" applyFont="1" applyBorder="1" applyAlignment="1">
      <alignment vertical="center" wrapText="1"/>
    </xf>
    <xf numFmtId="0" fontId="0" fillId="0" borderId="0" xfId="0" applyAlignment="1">
      <alignment horizontal="left"/>
    </xf>
    <xf numFmtId="44" fontId="8" fillId="0" borderId="141" xfId="0" applyNumberFormat="1" applyFont="1" applyBorder="1" applyAlignment="1">
      <alignment horizontal="left" vertical="center" wrapText="1"/>
    </xf>
    <xf numFmtId="0" fontId="7" fillId="0" borderId="143" xfId="0" applyFont="1" applyBorder="1" applyAlignment="1">
      <alignment vertical="center" wrapText="1"/>
    </xf>
    <xf numFmtId="44" fontId="6" fillId="0" borderId="144" xfId="50" applyFont="1" applyBorder="1" applyAlignment="1">
      <alignment horizontal="left" vertical="center" wrapText="1"/>
    </xf>
    <xf numFmtId="0" fontId="17" fillId="25" borderId="0" xfId="0" applyFont="1" applyFill="1" applyAlignment="1">
      <alignment/>
    </xf>
    <xf numFmtId="0" fontId="17" fillId="26" borderId="0" xfId="0" applyFont="1" applyFill="1" applyAlignment="1">
      <alignment/>
    </xf>
    <xf numFmtId="0" fontId="17" fillId="27" borderId="0" xfId="0" applyFont="1" applyFill="1" applyAlignment="1">
      <alignment/>
    </xf>
    <xf numFmtId="0" fontId="17" fillId="28" borderId="0" xfId="0" applyFont="1" applyFill="1" applyAlignment="1">
      <alignment/>
    </xf>
    <xf numFmtId="0" fontId="17" fillId="29" borderId="0" xfId="0" applyFont="1" applyFill="1" applyAlignment="1">
      <alignment/>
    </xf>
    <xf numFmtId="44" fontId="0" fillId="0" borderId="0" xfId="50" applyFont="1" applyAlignment="1">
      <alignment/>
    </xf>
    <xf numFmtId="44" fontId="17" fillId="25" borderId="0" xfId="50" applyFont="1" applyFill="1" applyAlignment="1">
      <alignment/>
    </xf>
    <xf numFmtId="44" fontId="17" fillId="27" borderId="0" xfId="50" applyFont="1" applyFill="1" applyAlignment="1">
      <alignment/>
    </xf>
    <xf numFmtId="44" fontId="17" fillId="28" borderId="0" xfId="50" applyFont="1" applyFill="1" applyAlignment="1">
      <alignment/>
    </xf>
    <xf numFmtId="44" fontId="17" fillId="26" borderId="0" xfId="50" applyFont="1" applyFill="1" applyAlignment="1">
      <alignment/>
    </xf>
    <xf numFmtId="44" fontId="17" fillId="29" borderId="0" xfId="50" applyFont="1" applyFill="1" applyAlignment="1">
      <alignment/>
    </xf>
    <xf numFmtId="0" fontId="11" fillId="24" borderId="145" xfId="0" applyFont="1" applyFill="1" applyBorder="1" applyAlignment="1">
      <alignment horizontal="center" vertical="center" wrapText="1"/>
    </xf>
    <xf numFmtId="0" fontId="11" fillId="24" borderId="146" xfId="0" applyFont="1" applyFill="1" applyBorder="1" applyAlignment="1">
      <alignment horizontal="center" vertical="center" wrapText="1"/>
    </xf>
    <xf numFmtId="44" fontId="21" fillId="0" borderId="141" xfId="0" applyNumberFormat="1" applyFont="1" applyBorder="1" applyAlignment="1">
      <alignment vertical="center" wrapText="1"/>
    </xf>
    <xf numFmtId="0" fontId="8" fillId="0" borderId="147" xfId="0" applyFont="1" applyBorder="1" applyAlignment="1">
      <alignment vertical="center" wrapText="1"/>
    </xf>
    <xf numFmtId="0" fontId="11" fillId="24" borderId="141" xfId="0" applyFont="1" applyFill="1" applyBorder="1" applyAlignment="1">
      <alignment vertical="center" wrapText="1"/>
    </xf>
    <xf numFmtId="0" fontId="6" fillId="0" borderId="88" xfId="0" applyFont="1" applyBorder="1" applyAlignment="1">
      <alignment vertical="center" wrapText="1"/>
    </xf>
    <xf numFmtId="0" fontId="21" fillId="0" borderId="141" xfId="0" applyFont="1" applyBorder="1" applyAlignment="1">
      <alignment horizontal="left" vertical="center" wrapText="1"/>
    </xf>
    <xf numFmtId="0" fontId="11" fillId="24" borderId="148" xfId="0" applyFont="1" applyFill="1" applyBorder="1" applyAlignment="1">
      <alignment horizontal="center" vertical="center" wrapText="1"/>
    </xf>
    <xf numFmtId="9" fontId="45" fillId="30" borderId="0" xfId="55" applyNumberFormat="1" applyFont="1" applyFill="1" applyAlignment="1">
      <alignment horizontal="center"/>
    </xf>
    <xf numFmtId="0" fontId="0" fillId="0" borderId="149" xfId="0" applyBorder="1" applyAlignment="1">
      <alignment/>
    </xf>
    <xf numFmtId="0" fontId="46" fillId="31" borderId="150" xfId="0" applyFont="1" applyFill="1" applyBorder="1" applyAlignment="1">
      <alignment vertical="center"/>
    </xf>
    <xf numFmtId="0" fontId="46" fillId="32" borderId="151" xfId="0" applyFont="1" applyFill="1" applyBorder="1" applyAlignment="1">
      <alignment vertical="center"/>
    </xf>
    <xf numFmtId="0" fontId="7" fillId="0" borderId="152" xfId="0" applyFont="1" applyBorder="1" applyAlignment="1">
      <alignment vertical="center" wrapText="1"/>
    </xf>
    <xf numFmtId="0" fontId="2" fillId="0" borderId="153" xfId="0" applyFont="1" applyBorder="1" applyAlignment="1">
      <alignment horizontal="left" vertical="top"/>
    </xf>
    <xf numFmtId="0" fontId="2" fillId="0" borderId="154" xfId="0" applyFont="1" applyBorder="1" applyAlignment="1">
      <alignment horizontal="left" vertical="top"/>
    </xf>
    <xf numFmtId="0" fontId="2" fillId="0" borderId="155" xfId="0" applyFont="1" applyBorder="1" applyAlignment="1">
      <alignment horizontal="left" vertical="top"/>
    </xf>
    <xf numFmtId="0" fontId="2" fillId="0" borderId="156" xfId="0" applyFont="1" applyBorder="1" applyAlignment="1">
      <alignment horizontal="left" vertical="top"/>
    </xf>
    <xf numFmtId="0" fontId="7" fillId="0" borderId="147" xfId="0" applyFont="1" applyBorder="1" applyAlignment="1">
      <alignment horizontal="center" vertical="top"/>
    </xf>
    <xf numFmtId="0" fontId="7" fillId="0" borderId="146" xfId="0" applyFont="1" applyBorder="1" applyAlignment="1">
      <alignment horizontal="center" vertical="top"/>
    </xf>
    <xf numFmtId="0" fontId="7" fillId="0" borderId="147" xfId="0" applyFont="1" applyBorder="1" applyAlignment="1">
      <alignment horizontal="center" vertical="top" wrapText="1"/>
    </xf>
    <xf numFmtId="0" fontId="7" fillId="0" borderId="157" xfId="0" applyFont="1" applyBorder="1" applyAlignment="1">
      <alignment horizontal="center" vertical="top" wrapText="1"/>
    </xf>
    <xf numFmtId="0" fontId="7" fillId="0" borderId="120"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158" xfId="0" applyFont="1" applyBorder="1" applyAlignment="1">
      <alignment horizontal="center" vertical="center" wrapText="1"/>
    </xf>
    <xf numFmtId="0" fontId="7" fillId="0" borderId="159" xfId="0" applyFont="1" applyBorder="1" applyAlignment="1">
      <alignment horizontal="center" vertical="center" wrapText="1"/>
    </xf>
    <xf numFmtId="0" fontId="0" fillId="0" borderId="139" xfId="0" applyBorder="1" applyAlignment="1">
      <alignment horizontal="center"/>
    </xf>
    <xf numFmtId="0" fontId="0" fillId="0" borderId="140" xfId="0" applyBorder="1" applyAlignment="1">
      <alignment horizontal="center"/>
    </xf>
    <xf numFmtId="0" fontId="0" fillId="0" borderId="160" xfId="0" applyBorder="1" applyAlignment="1">
      <alignment horizontal="center"/>
    </xf>
    <xf numFmtId="0" fontId="0" fillId="0" borderId="140" xfId="0" applyBorder="1" applyAlignment="1">
      <alignment horizontal="left"/>
    </xf>
    <xf numFmtId="0" fontId="0" fillId="0" borderId="160" xfId="0" applyBorder="1" applyAlignment="1">
      <alignment horizontal="left"/>
    </xf>
    <xf numFmtId="0" fontId="8" fillId="0" borderId="147" xfId="0" applyFont="1" applyBorder="1" applyAlignment="1">
      <alignment horizontal="center" vertical="top"/>
    </xf>
    <xf numFmtId="0" fontId="8" fillId="0" borderId="146" xfId="0" applyFont="1" applyBorder="1" applyAlignment="1">
      <alignment horizontal="center" vertical="top"/>
    </xf>
    <xf numFmtId="0" fontId="8" fillId="0" borderId="147" xfId="0" applyFont="1" applyBorder="1" applyAlignment="1">
      <alignment horizontal="center" vertical="top" wrapText="1"/>
    </xf>
    <xf numFmtId="0" fontId="8" fillId="0" borderId="157" xfId="0" applyFont="1" applyBorder="1" applyAlignment="1">
      <alignment horizontal="center" vertical="top" wrapText="1"/>
    </xf>
    <xf numFmtId="0" fontId="11" fillId="24" borderId="84" xfId="0" applyFont="1" applyFill="1" applyBorder="1" applyAlignment="1">
      <alignment horizontal="center" vertical="center" wrapText="1"/>
    </xf>
    <xf numFmtId="0" fontId="11" fillId="24" borderId="161" xfId="0" applyFont="1" applyFill="1" applyBorder="1" applyAlignment="1">
      <alignment horizontal="center" vertical="center" wrapText="1"/>
    </xf>
    <xf numFmtId="0" fontId="11" fillId="24" borderId="120" xfId="0" applyFont="1" applyFill="1" applyBorder="1" applyAlignment="1">
      <alignment horizontal="center" vertical="center" wrapText="1"/>
    </xf>
    <xf numFmtId="0" fontId="11" fillId="24" borderId="142" xfId="0" applyFont="1" applyFill="1" applyBorder="1" applyAlignment="1">
      <alignment horizontal="center" vertical="center" wrapText="1"/>
    </xf>
    <xf numFmtId="0" fontId="19" fillId="0" borderId="155" xfId="0" applyFont="1" applyBorder="1" applyAlignment="1">
      <alignment horizontal="center" vertical="center"/>
    </xf>
    <xf numFmtId="0" fontId="19" fillId="0" borderId="156" xfId="0" applyFont="1" applyBorder="1" applyAlignment="1">
      <alignment horizontal="center" vertical="center"/>
    </xf>
    <xf numFmtId="0" fontId="19" fillId="0" borderId="162" xfId="0" applyFont="1" applyBorder="1" applyAlignment="1">
      <alignment horizontal="center" vertical="center"/>
    </xf>
    <xf numFmtId="0" fontId="19" fillId="0" borderId="163" xfId="0" applyFont="1" applyBorder="1" applyAlignment="1">
      <alignment horizontal="center" vertical="center"/>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20" xfId="0" applyFont="1" applyBorder="1" applyAlignment="1">
      <alignment horizontal="left" vertical="center" wrapText="1"/>
    </xf>
    <xf numFmtId="0" fontId="21" fillId="0" borderId="164" xfId="0" applyFont="1" applyBorder="1" applyAlignment="1">
      <alignment horizontal="left" vertical="center" wrapText="1"/>
    </xf>
    <xf numFmtId="0" fontId="21" fillId="0" borderId="84" xfId="0" applyFont="1" applyBorder="1" applyAlignment="1">
      <alignment horizontal="left" vertical="center" wrapText="1"/>
    </xf>
    <xf numFmtId="0" fontId="21" fillId="0" borderId="90" xfId="0" applyFont="1" applyBorder="1" applyAlignment="1">
      <alignment horizontal="left" vertical="center" wrapText="1"/>
    </xf>
    <xf numFmtId="0" fontId="11" fillId="0" borderId="165" xfId="0" applyFont="1" applyBorder="1" applyAlignment="1">
      <alignment horizontal="center" vertical="center" wrapText="1"/>
    </xf>
    <xf numFmtId="0" fontId="11" fillId="0" borderId="166" xfId="0" applyFont="1" applyBorder="1" applyAlignment="1">
      <alignment horizontal="center" vertical="center" wrapText="1"/>
    </xf>
    <xf numFmtId="0" fontId="21" fillId="0" borderId="88" xfId="0" applyFont="1" applyBorder="1" applyAlignment="1">
      <alignment horizontal="left" vertical="center" wrapText="1"/>
    </xf>
    <xf numFmtId="0" fontId="24" fillId="24" borderId="13"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8" fillId="0" borderId="13" xfId="0" applyFont="1" applyBorder="1" applyAlignment="1">
      <alignment horizontal="left" vertical="center" wrapText="1" indent="2"/>
    </xf>
    <xf numFmtId="0" fontId="8" fillId="0" borderId="88" xfId="0" applyFont="1" applyBorder="1" applyAlignment="1">
      <alignment horizontal="left" vertical="center" wrapText="1" indent="2"/>
    </xf>
    <xf numFmtId="0" fontId="6" fillId="0" borderId="0" xfId="0" applyFont="1" applyAlignment="1">
      <alignment horizontal="center" vertical="center"/>
    </xf>
    <xf numFmtId="0" fontId="11" fillId="24" borderId="167" xfId="0" applyFont="1" applyFill="1" applyBorder="1" applyAlignment="1">
      <alignment horizontal="center" vertical="center" wrapText="1"/>
    </xf>
    <xf numFmtId="0" fontId="11" fillId="24" borderId="168"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11" fillId="16" borderId="88" xfId="0" applyFont="1" applyFill="1" applyBorder="1" applyAlignment="1">
      <alignment horizontal="center" vertical="center" wrapText="1"/>
    </xf>
    <xf numFmtId="0" fontId="7" fillId="0" borderId="107"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69" xfId="0" applyFont="1" applyBorder="1" applyAlignment="1">
      <alignment horizontal="center" vertical="center" wrapText="1"/>
    </xf>
    <xf numFmtId="0" fontId="7" fillId="0" borderId="170"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71" xfId="0" applyFont="1" applyBorder="1" applyAlignment="1">
      <alignment horizontal="center" vertical="center" wrapText="1"/>
    </xf>
    <xf numFmtId="0" fontId="7" fillId="0" borderId="111" xfId="0" applyFont="1" applyBorder="1" applyAlignment="1">
      <alignment horizontal="center" vertical="center" wrapText="1"/>
    </xf>
    <xf numFmtId="0" fontId="5" fillId="16" borderId="111" xfId="0" applyFont="1" applyFill="1" applyBorder="1" applyAlignment="1">
      <alignment horizontal="center" vertical="center" wrapText="1"/>
    </xf>
    <xf numFmtId="0" fontId="5" fillId="24" borderId="111" xfId="0" applyFont="1" applyFill="1" applyBorder="1" applyAlignment="1">
      <alignment horizontal="center" vertical="center" wrapText="1"/>
    </xf>
    <xf numFmtId="0" fontId="5" fillId="24" borderId="136" xfId="0" applyFont="1" applyFill="1" applyBorder="1" applyAlignment="1">
      <alignment horizontal="center" vertical="center" wrapText="1"/>
    </xf>
    <xf numFmtId="0" fontId="5" fillId="24" borderId="172"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47"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173" xfId="0" applyFont="1" applyFill="1" applyBorder="1" applyAlignment="1">
      <alignment horizontal="center" vertical="center" wrapText="1"/>
    </xf>
    <xf numFmtId="0" fontId="5" fillId="24" borderId="174"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75" xfId="0" applyFont="1" applyBorder="1" applyAlignment="1">
      <alignment horizontal="center" vertical="center" wrapText="1"/>
    </xf>
    <xf numFmtId="0" fontId="7" fillId="0" borderId="49" xfId="0" applyFont="1" applyBorder="1" applyAlignment="1">
      <alignment horizontal="center" wrapText="1"/>
    </xf>
    <xf numFmtId="0" fontId="7" fillId="0" borderId="176" xfId="0" applyFont="1" applyBorder="1" applyAlignment="1">
      <alignment horizontal="center" wrapText="1"/>
    </xf>
    <xf numFmtId="0" fontId="7" fillId="0" borderId="27" xfId="0" applyFont="1" applyBorder="1" applyAlignment="1">
      <alignment horizontal="center" wrapText="1"/>
    </xf>
    <xf numFmtId="0" fontId="7" fillId="0" borderId="28" xfId="0" applyFont="1" applyBorder="1" applyAlignment="1">
      <alignment horizontal="center" wrapText="1"/>
    </xf>
    <xf numFmtId="0" fontId="4" fillId="24" borderId="177" xfId="0" applyFont="1" applyFill="1" applyBorder="1" applyAlignment="1">
      <alignment horizontal="left" vertical="center" wrapText="1"/>
    </xf>
    <xf numFmtId="0" fontId="4" fillId="24" borderId="10" xfId="0" applyFont="1" applyFill="1" applyBorder="1" applyAlignment="1">
      <alignment horizontal="left" vertical="center" wrapText="1"/>
    </xf>
    <xf numFmtId="0" fontId="4" fillId="24" borderId="178"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4" fillId="9" borderId="178"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179"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4" fillId="9" borderId="54" xfId="0" applyFont="1" applyFill="1" applyBorder="1" applyAlignment="1">
      <alignment horizontal="left" vertical="center" wrapText="1"/>
    </xf>
    <xf numFmtId="0" fontId="5" fillId="24" borderId="177" xfId="0" applyFont="1" applyFill="1" applyBorder="1" applyAlignment="1">
      <alignment horizontal="center" vertical="center" textRotation="91" wrapText="1"/>
    </xf>
    <xf numFmtId="0" fontId="5" fillId="24" borderId="180" xfId="0" applyFont="1" applyFill="1" applyBorder="1" applyAlignment="1">
      <alignment horizontal="center" vertical="center" textRotation="91" wrapText="1"/>
    </xf>
    <xf numFmtId="0" fontId="5" fillId="24" borderId="178" xfId="0" applyFont="1" applyFill="1" applyBorder="1" applyAlignment="1">
      <alignment horizontal="center" vertical="center" textRotation="91" wrapText="1"/>
    </xf>
    <xf numFmtId="0" fontId="5" fillId="24" borderId="146" xfId="0" applyFont="1" applyFill="1" applyBorder="1" applyAlignment="1">
      <alignment horizontal="center" vertical="center" textRotation="91" wrapText="1"/>
    </xf>
    <xf numFmtId="0" fontId="5" fillId="24" borderId="181" xfId="0" applyFont="1" applyFill="1" applyBorder="1" applyAlignment="1">
      <alignment horizontal="center" vertical="center" textRotation="91" wrapText="1"/>
    </xf>
    <xf numFmtId="0" fontId="5" fillId="24" borderId="182" xfId="0" applyFont="1" applyFill="1" applyBorder="1" applyAlignment="1">
      <alignment horizontal="center" vertical="center" textRotation="91" wrapText="1"/>
    </xf>
    <xf numFmtId="0" fontId="14" fillId="9" borderId="177" xfId="0" applyFont="1" applyFill="1" applyBorder="1" applyAlignment="1">
      <alignment horizontal="left" vertical="center" wrapText="1"/>
    </xf>
    <xf numFmtId="0" fontId="14" fillId="9" borderId="10" xfId="0" applyFont="1" applyFill="1" applyBorder="1" applyAlignment="1">
      <alignment horizontal="left" vertical="center" wrapText="1"/>
    </xf>
    <xf numFmtId="0" fontId="14" fillId="9" borderId="183" xfId="0" applyFont="1" applyFill="1" applyBorder="1" applyAlignment="1">
      <alignment horizontal="left" vertical="center" wrapText="1"/>
    </xf>
    <xf numFmtId="0" fontId="14" fillId="9" borderId="178"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179" xfId="0" applyFont="1" applyFill="1" applyBorder="1" applyAlignment="1">
      <alignment horizontal="left" vertical="center" wrapText="1"/>
    </xf>
    <xf numFmtId="0" fontId="7" fillId="0" borderId="37" xfId="0" applyFont="1" applyBorder="1" applyAlignment="1">
      <alignment horizontal="center" wrapText="1"/>
    </xf>
    <xf numFmtId="0" fontId="7" fillId="0" borderId="184" xfId="0" applyFont="1" applyBorder="1" applyAlignment="1">
      <alignment horizontal="center" wrapText="1"/>
    </xf>
    <xf numFmtId="0" fontId="7" fillId="0" borderId="50" xfId="0" applyFont="1" applyBorder="1" applyAlignment="1">
      <alignment horizontal="center" vertical="center" wrapText="1"/>
    </xf>
    <xf numFmtId="0" fontId="7" fillId="0" borderId="185" xfId="0" applyFont="1" applyBorder="1" applyAlignment="1">
      <alignment horizontal="center" vertical="center" wrapText="1"/>
    </xf>
    <xf numFmtId="0" fontId="5" fillId="16" borderId="186" xfId="0" applyFont="1" applyFill="1" applyBorder="1" applyAlignment="1">
      <alignment horizontal="center" vertical="center" wrapText="1"/>
    </xf>
    <xf numFmtId="0" fontId="7" fillId="0" borderId="80" xfId="0" applyFont="1" applyBorder="1" applyAlignment="1">
      <alignment horizontal="center" vertical="center" wrapText="1"/>
    </xf>
    <xf numFmtId="0" fontId="7" fillId="0" borderId="49" xfId="0" applyFont="1" applyBorder="1" applyAlignment="1">
      <alignment horizontal="center" vertical="center" wrapText="1"/>
    </xf>
    <xf numFmtId="0" fontId="16" fillId="0" borderId="27" xfId="0" applyFont="1" applyBorder="1" applyAlignment="1">
      <alignment horizontal="center" wrapText="1"/>
    </xf>
    <xf numFmtId="0" fontId="7" fillId="0" borderId="176" xfId="0" applyFont="1" applyBorder="1" applyAlignment="1">
      <alignment horizontal="center" vertical="center" wrapText="1"/>
    </xf>
    <xf numFmtId="0" fontId="11" fillId="24" borderId="127" xfId="0" applyFont="1" applyFill="1" applyBorder="1" applyAlignment="1">
      <alignment horizontal="center" vertical="center" wrapText="1"/>
    </xf>
    <xf numFmtId="0" fontId="11" fillId="24" borderId="43" xfId="0" applyFont="1" applyFill="1" applyBorder="1" applyAlignment="1">
      <alignment horizontal="center" vertical="center" wrapText="1"/>
    </xf>
    <xf numFmtId="0" fontId="7" fillId="24" borderId="43" xfId="0" applyFont="1" applyFill="1" applyBorder="1" applyAlignment="1">
      <alignment horizontal="center" vertical="center" wrapText="1"/>
    </xf>
    <xf numFmtId="0" fontId="6" fillId="0" borderId="187" xfId="0" applyFont="1" applyBorder="1" applyAlignment="1">
      <alignment horizontal="center" vertical="center" wrapText="1"/>
    </xf>
    <xf numFmtId="0" fontId="6" fillId="0" borderId="188" xfId="0" applyFont="1" applyBorder="1" applyAlignment="1">
      <alignment horizontal="center" vertical="center" wrapText="1"/>
    </xf>
    <xf numFmtId="0" fontId="6" fillId="0" borderId="189" xfId="0" applyFont="1" applyBorder="1" applyAlignment="1">
      <alignment horizontal="center" vertical="center" wrapText="1"/>
    </xf>
    <xf numFmtId="0" fontId="6" fillId="0" borderId="190"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91"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192" xfId="0" applyFont="1" applyBorder="1" applyAlignment="1">
      <alignment horizontal="center" vertical="center" wrapText="1"/>
    </xf>
    <xf numFmtId="0" fontId="7" fillId="0" borderId="193" xfId="0" applyFont="1" applyBorder="1" applyAlignment="1">
      <alignment horizontal="center" vertical="center" wrapText="1"/>
    </xf>
    <xf numFmtId="0" fontId="7" fillId="24" borderId="0" xfId="0" applyFont="1" applyFill="1" applyBorder="1" applyAlignment="1">
      <alignment horizontal="center" vertical="center" wrapText="1"/>
    </xf>
    <xf numFmtId="0" fontId="11" fillId="24" borderId="23" xfId="0" applyFont="1" applyFill="1" applyBorder="1" applyAlignment="1">
      <alignment horizontal="center" wrapText="1"/>
    </xf>
    <xf numFmtId="0" fontId="11" fillId="24" borderId="0" xfId="0" applyFont="1" applyFill="1" applyBorder="1" applyAlignment="1">
      <alignment horizontal="center" wrapText="1"/>
    </xf>
    <xf numFmtId="0" fontId="8" fillId="0" borderId="194" xfId="0" applyFont="1" applyBorder="1" applyAlignment="1">
      <alignment horizontal="left" vertical="center" wrapText="1"/>
    </xf>
    <xf numFmtId="0" fontId="8" fillId="0" borderId="18" xfId="0" applyFont="1" applyBorder="1" applyAlignment="1">
      <alignment horizontal="left" vertical="center" wrapText="1"/>
    </xf>
    <xf numFmtId="0" fontId="8" fillId="0" borderId="195" xfId="0" applyFont="1" applyBorder="1" applyAlignment="1">
      <alignment horizontal="left" vertical="center" wrapText="1"/>
    </xf>
    <xf numFmtId="0" fontId="5" fillId="0" borderId="20" xfId="0" applyFont="1" applyBorder="1" applyAlignment="1">
      <alignment horizontal="center" vertical="center"/>
    </xf>
    <xf numFmtId="0" fontId="11" fillId="24" borderId="23"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47" fillId="31" borderId="196" xfId="0" applyFont="1" applyFill="1" applyBorder="1" applyAlignment="1">
      <alignment horizontal="center" vertical="center" wrapText="1"/>
    </xf>
    <xf numFmtId="0" fontId="8" fillId="0" borderId="197" xfId="0" applyFont="1" applyBorder="1" applyAlignment="1">
      <alignment horizontal="left" vertical="center" wrapText="1"/>
    </xf>
    <xf numFmtId="0" fontId="8" fillId="0" borderId="87" xfId="0" applyFont="1" applyBorder="1" applyAlignment="1">
      <alignment horizontal="left" vertical="center" wrapText="1"/>
    </xf>
    <xf numFmtId="0" fontId="8" fillId="0" borderId="198"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99" xfId="0" applyFont="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9" xfId="0" applyFont="1" applyBorder="1" applyAlignment="1">
      <alignment horizontal="center" vertical="center" wrapText="1"/>
    </xf>
    <xf numFmtId="0" fontId="8" fillId="0" borderId="200" xfId="0" applyFont="1" applyBorder="1" applyAlignment="1">
      <alignment horizontal="left" vertical="center" wrapText="1"/>
    </xf>
    <xf numFmtId="0" fontId="8" fillId="0" borderId="201" xfId="0" applyFont="1" applyBorder="1" applyAlignment="1">
      <alignment horizontal="left" vertical="center" wrapText="1"/>
    </xf>
    <xf numFmtId="0" fontId="8" fillId="0" borderId="202" xfId="0" applyFont="1" applyBorder="1" applyAlignment="1">
      <alignment horizontal="left" vertical="center" wrapText="1"/>
    </xf>
    <xf numFmtId="0" fontId="8" fillId="0" borderId="203" xfId="0" applyFont="1" applyBorder="1" applyAlignment="1">
      <alignment horizontal="center" vertical="center" wrapText="1"/>
    </xf>
    <xf numFmtId="0" fontId="8" fillId="0" borderId="204" xfId="0" applyFont="1" applyBorder="1" applyAlignment="1">
      <alignment horizontal="center" vertical="center" wrapText="1"/>
    </xf>
    <xf numFmtId="0" fontId="8" fillId="0" borderId="205" xfId="0" applyFont="1" applyBorder="1" applyAlignment="1">
      <alignment horizontal="center" vertical="center" wrapText="1"/>
    </xf>
    <xf numFmtId="0" fontId="8" fillId="0" borderId="200" xfId="0" applyFont="1" applyBorder="1" applyAlignment="1">
      <alignment horizontal="center" vertical="center" wrapText="1"/>
    </xf>
    <xf numFmtId="0" fontId="8" fillId="0" borderId="201" xfId="0" applyFont="1" applyBorder="1" applyAlignment="1">
      <alignment horizontal="center" vertical="center" wrapText="1"/>
    </xf>
    <xf numFmtId="0" fontId="8" fillId="0" borderId="202" xfId="0" applyFont="1" applyBorder="1" applyAlignment="1">
      <alignment horizontal="center" vertical="center" wrapText="1"/>
    </xf>
    <xf numFmtId="0" fontId="8" fillId="0" borderId="206" xfId="0" applyFont="1" applyBorder="1" applyAlignment="1">
      <alignment horizontal="center" vertical="center" wrapText="1"/>
    </xf>
    <xf numFmtId="0" fontId="8" fillId="0" borderId="207" xfId="0" applyFont="1" applyBorder="1" applyAlignment="1">
      <alignment horizontal="center" vertical="center" wrapText="1"/>
    </xf>
    <xf numFmtId="0" fontId="8" fillId="0" borderId="208" xfId="0" applyFont="1" applyBorder="1" applyAlignment="1">
      <alignment horizontal="center" vertical="center" wrapText="1"/>
    </xf>
    <xf numFmtId="0" fontId="6" fillId="24" borderId="209"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6" fillId="24" borderId="210" xfId="0" applyFont="1" applyFill="1" applyBorder="1" applyAlignment="1">
      <alignment horizontal="center" vertical="center" wrapText="1"/>
    </xf>
    <xf numFmtId="0" fontId="5" fillId="24" borderId="211" xfId="0" applyFont="1" applyFill="1" applyBorder="1" applyAlignment="1">
      <alignment horizontal="center" vertical="center" wrapText="1"/>
    </xf>
    <xf numFmtId="0" fontId="5" fillId="24" borderId="67" xfId="0" applyFont="1" applyFill="1" applyBorder="1" applyAlignment="1">
      <alignment horizontal="center" vertical="center" wrapText="1"/>
    </xf>
    <xf numFmtId="0" fontId="5" fillId="24" borderId="212" xfId="0" applyFont="1" applyFill="1" applyBorder="1" applyAlignment="1">
      <alignment horizontal="center" vertical="center" wrapText="1"/>
    </xf>
    <xf numFmtId="0" fontId="5" fillId="24" borderId="93" xfId="0" applyFont="1" applyFill="1" applyBorder="1" applyAlignment="1">
      <alignment horizontal="center" vertical="center" wrapText="1"/>
    </xf>
    <xf numFmtId="0" fontId="5" fillId="24" borderId="213" xfId="0" applyFont="1" applyFill="1" applyBorder="1" applyAlignment="1">
      <alignment horizontal="center" vertical="center" wrapText="1"/>
    </xf>
    <xf numFmtId="0" fontId="5" fillId="24" borderId="94" xfId="0" applyFont="1" applyFill="1" applyBorder="1" applyAlignment="1">
      <alignment horizontal="center" vertical="center" wrapText="1"/>
    </xf>
    <xf numFmtId="0" fontId="5" fillId="24" borderId="214" xfId="0" applyFont="1" applyFill="1" applyBorder="1" applyAlignment="1">
      <alignment horizontal="center" vertical="center" wrapText="1"/>
    </xf>
    <xf numFmtId="0" fontId="16" fillId="0" borderId="50" xfId="0" applyFont="1" applyBorder="1" applyAlignment="1">
      <alignment horizontal="center" wrapText="1"/>
    </xf>
    <xf numFmtId="0" fontId="16" fillId="0" borderId="80" xfId="0" applyFont="1" applyBorder="1" applyAlignment="1">
      <alignment horizontal="center" wrapText="1"/>
    </xf>
    <xf numFmtId="0" fontId="16" fillId="0" borderId="49" xfId="0" applyFont="1" applyBorder="1" applyAlignment="1">
      <alignment horizontal="center" wrapText="1"/>
    </xf>
    <xf numFmtId="0" fontId="5" fillId="24" borderId="215" xfId="0" applyFont="1" applyFill="1" applyBorder="1" applyAlignment="1">
      <alignment horizontal="center" vertical="center" wrapText="1"/>
    </xf>
    <xf numFmtId="0" fontId="6" fillId="24" borderId="216" xfId="0" applyFont="1" applyFill="1" applyBorder="1" applyAlignment="1">
      <alignment horizontal="center" vertical="center" wrapText="1"/>
    </xf>
    <xf numFmtId="0" fontId="6" fillId="24" borderId="217" xfId="0" applyFont="1" applyFill="1" applyBorder="1" applyAlignment="1">
      <alignment horizontal="center" vertical="center" wrapText="1"/>
    </xf>
    <xf numFmtId="0" fontId="5" fillId="24" borderId="218" xfId="0" applyFont="1" applyFill="1" applyBorder="1" applyAlignment="1">
      <alignment horizontal="center" vertical="center" wrapText="1"/>
    </xf>
    <xf numFmtId="0" fontId="5" fillId="24" borderId="219" xfId="0" applyFont="1" applyFill="1" applyBorder="1" applyAlignment="1">
      <alignment horizontal="center" vertical="center" wrapText="1"/>
    </xf>
    <xf numFmtId="0" fontId="5" fillId="24" borderId="220" xfId="0" applyFont="1" applyFill="1" applyBorder="1" applyAlignment="1">
      <alignment horizontal="center" vertical="center" wrapText="1"/>
    </xf>
    <xf numFmtId="0" fontId="5" fillId="24" borderId="221" xfId="0" applyFont="1" applyFill="1" applyBorder="1" applyAlignment="1">
      <alignment horizontal="center" vertical="center" wrapText="1"/>
    </xf>
    <xf numFmtId="0" fontId="5" fillId="24" borderId="222" xfId="0" applyFont="1" applyFill="1" applyBorder="1" applyAlignment="1">
      <alignment horizontal="center" vertical="center" wrapText="1"/>
    </xf>
    <xf numFmtId="0" fontId="5" fillId="16" borderId="177"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223" xfId="0" applyFont="1" applyFill="1" applyBorder="1" applyAlignment="1">
      <alignment horizontal="center" vertical="center" wrapText="1"/>
    </xf>
    <xf numFmtId="0" fontId="4" fillId="16" borderId="0" xfId="0" applyFont="1" applyFill="1" applyBorder="1" applyAlignment="1">
      <alignment horizontal="center" vertical="center" wrapText="1"/>
    </xf>
    <xf numFmtId="0" fontId="4" fillId="16" borderId="224" xfId="0" applyFont="1" applyFill="1" applyBorder="1" applyAlignment="1">
      <alignment horizontal="center" vertical="center" wrapText="1"/>
    </xf>
    <xf numFmtId="0" fontId="4" fillId="16" borderId="179" xfId="0" applyFont="1" applyFill="1" applyBorder="1" applyAlignment="1">
      <alignment horizontal="center" vertical="center" wrapText="1"/>
    </xf>
    <xf numFmtId="0" fontId="5" fillId="24" borderId="209" xfId="0" applyFont="1" applyFill="1" applyBorder="1" applyAlignment="1">
      <alignment horizontal="center" vertical="center" wrapText="1"/>
    </xf>
    <xf numFmtId="0" fontId="5" fillId="24" borderId="225" xfId="0" applyFont="1" applyFill="1" applyBorder="1" applyAlignment="1">
      <alignment horizontal="center" vertical="center" wrapText="1"/>
    </xf>
    <xf numFmtId="0" fontId="4" fillId="16" borderId="178" xfId="0" applyFont="1" applyFill="1" applyBorder="1" applyAlignment="1">
      <alignment horizontal="center" vertical="center" wrapText="1"/>
    </xf>
    <xf numFmtId="0" fontId="4" fillId="16" borderId="226" xfId="0" applyFont="1" applyFill="1" applyBorder="1" applyAlignment="1">
      <alignment horizontal="center" vertical="center" wrapText="1"/>
    </xf>
    <xf numFmtId="0" fontId="0" fillId="0" borderId="153" xfId="0" applyBorder="1" applyAlignment="1">
      <alignment horizontal="left"/>
    </xf>
    <xf numFmtId="0" fontId="0" fillId="0" borderId="24" xfId="0" applyBorder="1" applyAlignment="1">
      <alignment horizontal="left"/>
    </xf>
    <xf numFmtId="0" fontId="0" fillId="0" borderId="154" xfId="0" applyBorder="1" applyAlignment="1">
      <alignment horizontal="left"/>
    </xf>
    <xf numFmtId="0" fontId="0" fillId="0" borderId="155" xfId="0" applyBorder="1" applyAlignment="1">
      <alignment horizontal="left"/>
    </xf>
    <xf numFmtId="0" fontId="0" fillId="0" borderId="0" xfId="0" applyBorder="1" applyAlignment="1">
      <alignment horizontal="left"/>
    </xf>
    <xf numFmtId="0" fontId="0" fillId="0" borderId="156" xfId="0" applyBorder="1" applyAlignment="1">
      <alignment horizontal="left"/>
    </xf>
    <xf numFmtId="0" fontId="0" fillId="0" borderId="162" xfId="0" applyBorder="1" applyAlignment="1">
      <alignment horizontal="left"/>
    </xf>
    <xf numFmtId="0" fontId="0" fillId="0" borderId="25" xfId="0" applyBorder="1" applyAlignment="1">
      <alignment horizontal="left"/>
    </xf>
    <xf numFmtId="0" fontId="0" fillId="0" borderId="163" xfId="0" applyBorder="1" applyAlignment="1">
      <alignment horizontal="left"/>
    </xf>
    <xf numFmtId="0" fontId="3" fillId="0" borderId="0" xfId="0" applyFont="1" applyAlignment="1">
      <alignment horizontal="center"/>
    </xf>
    <xf numFmtId="0" fontId="0" fillId="0" borderId="153" xfId="0" applyBorder="1" applyAlignment="1">
      <alignment horizontal="center"/>
    </xf>
    <xf numFmtId="0" fontId="0" fillId="0" borderId="24" xfId="0" applyBorder="1" applyAlignment="1">
      <alignment horizontal="center"/>
    </xf>
    <xf numFmtId="0" fontId="0" fillId="0" borderId="154" xfId="0" applyBorder="1" applyAlignment="1">
      <alignment horizontal="center"/>
    </xf>
    <xf numFmtId="0" fontId="0" fillId="0" borderId="155" xfId="0" applyBorder="1" applyAlignment="1">
      <alignment horizontal="center"/>
    </xf>
    <xf numFmtId="0" fontId="0" fillId="0" borderId="0" xfId="0" applyBorder="1" applyAlignment="1">
      <alignment horizontal="center"/>
    </xf>
    <xf numFmtId="0" fontId="0" fillId="0" borderId="156" xfId="0" applyBorder="1" applyAlignment="1">
      <alignment horizontal="center"/>
    </xf>
    <xf numFmtId="0" fontId="0" fillId="0" borderId="162" xfId="0" applyBorder="1" applyAlignment="1">
      <alignment horizontal="center"/>
    </xf>
    <xf numFmtId="0" fontId="0" fillId="0" borderId="25" xfId="0" applyBorder="1" applyAlignment="1">
      <alignment horizontal="center"/>
    </xf>
    <xf numFmtId="0" fontId="0" fillId="0" borderId="163" xfId="0" applyBorder="1" applyAlignment="1">
      <alignment horizontal="center"/>
    </xf>
    <xf numFmtId="0" fontId="2" fillId="0" borderId="153" xfId="0" applyFont="1" applyBorder="1" applyAlignment="1">
      <alignment horizontal="left" vertical="top" wrapText="1"/>
    </xf>
    <xf numFmtId="0" fontId="2" fillId="0" borderId="24" xfId="0" applyFont="1" applyBorder="1" applyAlignment="1">
      <alignment horizontal="left" vertical="top"/>
    </xf>
    <xf numFmtId="0" fontId="2" fillId="0" borderId="0" xfId="0" applyFont="1" applyBorder="1" applyAlignment="1">
      <alignment horizontal="left" vertical="top"/>
    </xf>
    <xf numFmtId="0" fontId="2" fillId="0" borderId="162" xfId="0" applyFont="1" applyBorder="1" applyAlignment="1">
      <alignment horizontal="left" vertical="top"/>
    </xf>
    <xf numFmtId="0" fontId="2" fillId="0" borderId="25" xfId="0" applyFont="1" applyBorder="1" applyAlignment="1">
      <alignment horizontal="left" vertical="top"/>
    </xf>
    <xf numFmtId="0" fontId="13" fillId="0" borderId="24" xfId="0" applyFont="1" applyBorder="1" applyAlignment="1">
      <alignment horizontal="center" vertical="center"/>
    </xf>
    <xf numFmtId="0" fontId="13" fillId="0" borderId="154" xfId="0" applyFont="1" applyBorder="1" applyAlignment="1">
      <alignment horizontal="center" vertical="center"/>
    </xf>
    <xf numFmtId="0" fontId="13" fillId="0" borderId="0" xfId="0" applyFont="1" applyBorder="1" applyAlignment="1">
      <alignment horizontal="center" vertical="center"/>
    </xf>
    <xf numFmtId="0" fontId="13" fillId="0" borderId="156" xfId="0" applyFont="1" applyBorder="1" applyAlignment="1">
      <alignment horizontal="center" vertical="center"/>
    </xf>
    <xf numFmtId="0" fontId="13" fillId="0" borderId="25" xfId="0" applyFont="1" applyBorder="1" applyAlignment="1">
      <alignment horizontal="center" vertical="center"/>
    </xf>
    <xf numFmtId="0" fontId="13" fillId="0" borderId="163" xfId="0" applyFont="1" applyBorder="1" applyAlignment="1">
      <alignment horizontal="center" vertical="center"/>
    </xf>
    <xf numFmtId="0" fontId="4" fillId="9" borderId="178"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179"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8" fillId="0" borderId="227" xfId="0" applyFont="1" applyBorder="1" applyAlignment="1">
      <alignment horizontal="left" vertical="center" wrapText="1"/>
    </xf>
    <xf numFmtId="0" fontId="8" fillId="0" borderId="164" xfId="0" applyFont="1" applyBorder="1" applyAlignment="1">
      <alignment horizontal="left" vertical="center" wrapText="1"/>
    </xf>
    <xf numFmtId="0" fontId="8" fillId="0" borderId="228" xfId="0" applyFont="1" applyBorder="1" applyAlignment="1">
      <alignment horizontal="left" vertical="center" wrapText="1"/>
    </xf>
    <xf numFmtId="0" fontId="8" fillId="0" borderId="229" xfId="0" applyFont="1" applyBorder="1" applyAlignment="1">
      <alignment horizontal="left" vertical="center" wrapText="1"/>
    </xf>
    <xf numFmtId="0" fontId="8" fillId="0" borderId="230" xfId="0" applyFont="1" applyBorder="1" applyAlignment="1">
      <alignment horizontal="left" vertical="center" wrapText="1"/>
    </xf>
    <xf numFmtId="0" fontId="8" fillId="0" borderId="207" xfId="0" applyFont="1" applyBorder="1" applyAlignment="1">
      <alignment horizontal="left" wrapText="1"/>
    </xf>
    <xf numFmtId="0" fontId="47" fillId="32" borderId="151" xfId="0" applyFont="1" applyFill="1" applyBorder="1" applyAlignment="1">
      <alignment horizontal="center" vertical="center" wrapText="1"/>
    </xf>
    <xf numFmtId="0" fontId="8" fillId="0" borderId="95" xfId="0" applyFont="1" applyBorder="1" applyAlignment="1">
      <alignment horizontal="center" vertical="center" wrapText="1"/>
    </xf>
    <xf numFmtId="0" fontId="8" fillId="0" borderId="34" xfId="0" applyFont="1" applyBorder="1" applyAlignment="1">
      <alignment horizontal="center" vertical="center" wrapText="1"/>
    </xf>
    <xf numFmtId="0" fontId="6" fillId="0" borderId="178" xfId="0" applyFont="1" applyBorder="1" applyAlignment="1">
      <alignment horizontal="center" vertical="center" wrapText="1"/>
    </xf>
    <xf numFmtId="0" fontId="6" fillId="0" borderId="26" xfId="0" applyFont="1" applyBorder="1" applyAlignment="1">
      <alignment horizontal="center" vertical="center" wrapText="1"/>
    </xf>
    <xf numFmtId="0" fontId="7" fillId="24" borderId="193" xfId="0" applyFont="1" applyFill="1" applyBorder="1" applyAlignment="1">
      <alignment horizontal="center" vertical="center" wrapText="1"/>
    </xf>
    <xf numFmtId="0" fontId="7" fillId="24" borderId="145" xfId="0" applyFont="1" applyFill="1" applyBorder="1" applyAlignment="1">
      <alignment horizontal="center" vertical="center" wrapText="1"/>
    </xf>
    <xf numFmtId="0" fontId="7" fillId="24" borderId="231" xfId="0" applyFont="1" applyFill="1" applyBorder="1" applyAlignment="1">
      <alignment horizontal="center" vertical="center" wrapText="1"/>
    </xf>
    <xf numFmtId="0" fontId="7" fillId="24" borderId="232" xfId="0" applyFont="1" applyFill="1" applyBorder="1" applyAlignment="1">
      <alignment horizontal="center" vertical="center" wrapText="1"/>
    </xf>
    <xf numFmtId="0" fontId="7" fillId="24" borderId="233" xfId="0" applyFont="1" applyFill="1" applyBorder="1" applyAlignment="1">
      <alignment horizontal="center" vertical="center" wrapText="1"/>
    </xf>
    <xf numFmtId="0" fontId="8" fillId="0" borderId="234" xfId="0" applyFont="1" applyBorder="1" applyAlignment="1">
      <alignment horizontal="left" vertical="center" wrapText="1"/>
    </xf>
    <xf numFmtId="0" fontId="8" fillId="0" borderId="235" xfId="0" applyFont="1" applyBorder="1" applyAlignment="1">
      <alignment horizontal="left" vertical="center" wrapText="1"/>
    </xf>
    <xf numFmtId="0" fontId="8" fillId="0" borderId="236" xfId="0" applyFont="1" applyBorder="1" applyAlignment="1">
      <alignment horizontal="left" vertical="center" wrapText="1"/>
    </xf>
    <xf numFmtId="0" fontId="8" fillId="0" borderId="237" xfId="0" applyFont="1" applyBorder="1" applyAlignment="1">
      <alignment horizontal="left" vertical="center" wrapText="1"/>
    </xf>
    <xf numFmtId="0" fontId="8" fillId="0" borderId="197" xfId="0" applyFont="1" applyBorder="1" applyAlignment="1">
      <alignment vertical="center" wrapText="1"/>
    </xf>
    <xf numFmtId="0" fontId="8" fillId="0" borderId="87" xfId="0" applyFont="1" applyBorder="1" applyAlignment="1">
      <alignment vertical="center" wrapText="1"/>
    </xf>
    <xf numFmtId="0" fontId="8" fillId="0" borderId="198" xfId="0" applyFont="1" applyBorder="1" applyAlignment="1">
      <alignment vertical="center"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18" fillId="0" borderId="199" xfId="0" applyFont="1" applyBorder="1" applyAlignment="1">
      <alignment horizontal="left" vertical="center" wrapText="1"/>
    </xf>
    <xf numFmtId="0" fontId="8" fillId="0" borderId="206" xfId="0" applyFont="1" applyBorder="1" applyAlignment="1">
      <alignment horizontal="left" vertical="center" wrapText="1"/>
    </xf>
    <xf numFmtId="0" fontId="8" fillId="0" borderId="207" xfId="0" applyFont="1" applyBorder="1" applyAlignment="1">
      <alignment horizontal="left" vertical="center" wrapText="1"/>
    </xf>
    <xf numFmtId="0" fontId="8" fillId="0" borderId="208" xfId="0" applyFont="1" applyBorder="1" applyAlignment="1">
      <alignment horizontal="left" vertical="center" wrapText="1"/>
    </xf>
    <xf numFmtId="0" fontId="5" fillId="24" borderId="152" xfId="0" applyFont="1" applyFill="1" applyBorder="1" applyAlignment="1">
      <alignment horizontal="center" vertical="center" wrapText="1"/>
    </xf>
    <xf numFmtId="0" fontId="5" fillId="24" borderId="71" xfId="0" applyFont="1" applyFill="1" applyBorder="1" applyAlignment="1">
      <alignment horizontal="center" vertical="center" wrapText="1"/>
    </xf>
    <xf numFmtId="0" fontId="5" fillId="24" borderId="238" xfId="0" applyFont="1" applyFill="1" applyBorder="1" applyAlignment="1">
      <alignment horizontal="center" vertical="center" wrapText="1"/>
    </xf>
    <xf numFmtId="0" fontId="5" fillId="24" borderId="135" xfId="0" applyFont="1" applyFill="1" applyBorder="1" applyAlignment="1">
      <alignment horizontal="center" vertical="center" wrapText="1"/>
    </xf>
    <xf numFmtId="0" fontId="7" fillId="0" borderId="17" xfId="0" applyFont="1" applyBorder="1" applyAlignment="1">
      <alignment horizontal="center" vertical="center" wrapText="1"/>
    </xf>
    <xf numFmtId="0" fontId="8" fillId="0" borderId="19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5"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xdr:row>
      <xdr:rowOff>123825</xdr:rowOff>
    </xdr:from>
    <xdr:to>
      <xdr:col>1</xdr:col>
      <xdr:colOff>1800225</xdr:colOff>
      <xdr:row>4</xdr:row>
      <xdr:rowOff>161925</xdr:rowOff>
    </xdr:to>
    <xdr:pic>
      <xdr:nvPicPr>
        <xdr:cNvPr id="1" name="Picture 3" descr="UPT02"/>
        <xdr:cNvPicPr preferRelativeResize="1">
          <a:picLocks noChangeAspect="1"/>
        </xdr:cNvPicPr>
      </xdr:nvPicPr>
      <xdr:blipFill>
        <a:blip r:embed="rId1"/>
        <a:stretch>
          <a:fillRect/>
        </a:stretch>
      </xdr:blipFill>
      <xdr:spPr>
        <a:xfrm>
          <a:off x="428625" y="314325"/>
          <a:ext cx="15144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45</xdr:row>
      <xdr:rowOff>0</xdr:rowOff>
    </xdr:from>
    <xdr:to>
      <xdr:col>21</xdr:col>
      <xdr:colOff>619125</xdr:colOff>
      <xdr:row>47</xdr:row>
      <xdr:rowOff>38100</xdr:rowOff>
    </xdr:to>
    <xdr:pic>
      <xdr:nvPicPr>
        <xdr:cNvPr id="1" name="4 Imagen"/>
        <xdr:cNvPicPr preferRelativeResize="1">
          <a:picLocks noChangeAspect="1"/>
        </xdr:cNvPicPr>
      </xdr:nvPicPr>
      <xdr:blipFill>
        <a:blip r:embed="rId1"/>
        <a:stretch>
          <a:fillRect/>
        </a:stretch>
      </xdr:blipFill>
      <xdr:spPr>
        <a:xfrm>
          <a:off x="752475" y="16944975"/>
          <a:ext cx="2081212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1362075" y="447675"/>
          <a:ext cx="2828925" cy="75247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62075" y="447675"/>
          <a:ext cx="28289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39</xdr:row>
      <xdr:rowOff>0</xdr:rowOff>
    </xdr:from>
    <xdr:to>
      <xdr:col>24</xdr:col>
      <xdr:colOff>38100</xdr:colOff>
      <xdr:row>41</xdr:row>
      <xdr:rowOff>38100</xdr:rowOff>
    </xdr:to>
    <xdr:pic>
      <xdr:nvPicPr>
        <xdr:cNvPr id="1" name="4 Imagen"/>
        <xdr:cNvPicPr preferRelativeResize="1">
          <a:picLocks noChangeAspect="1"/>
        </xdr:cNvPicPr>
      </xdr:nvPicPr>
      <xdr:blipFill>
        <a:blip r:embed="rId1"/>
        <a:stretch>
          <a:fillRect/>
        </a:stretch>
      </xdr:blipFill>
      <xdr:spPr>
        <a:xfrm>
          <a:off x="762000" y="12030075"/>
          <a:ext cx="2090737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1371600" y="447675"/>
          <a:ext cx="2247900" cy="75247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71600" y="447675"/>
          <a:ext cx="22479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19</xdr:col>
      <xdr:colOff>1152525</xdr:colOff>
      <xdr:row>57</xdr:row>
      <xdr:rowOff>38100</xdr:rowOff>
    </xdr:to>
    <xdr:pic>
      <xdr:nvPicPr>
        <xdr:cNvPr id="1" name="4 Imagen"/>
        <xdr:cNvPicPr preferRelativeResize="1">
          <a:picLocks noChangeAspect="1"/>
        </xdr:cNvPicPr>
      </xdr:nvPicPr>
      <xdr:blipFill>
        <a:blip r:embed="rId1"/>
        <a:stretch>
          <a:fillRect/>
        </a:stretch>
      </xdr:blipFill>
      <xdr:spPr>
        <a:xfrm>
          <a:off x="457200" y="22574250"/>
          <a:ext cx="1803082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1066800" y="447675"/>
          <a:ext cx="2247900" cy="752475"/>
        </a:xfrm>
        <a:prstGeom prst="rect">
          <a:avLst/>
        </a:prstGeom>
        <a:noFill/>
        <a:ln w="9525" cmpd="sng">
          <a:noFill/>
        </a:ln>
      </xdr:spPr>
    </xdr:pic>
    <xdr:clientData/>
  </xdr:twoCellAnchor>
  <xdr:twoCellAnchor editAs="oneCell">
    <xdr:from>
      <xdr:col>1</xdr:col>
      <xdr:colOff>0</xdr:colOff>
      <xdr:row>55</xdr:row>
      <xdr:rowOff>0</xdr:rowOff>
    </xdr:from>
    <xdr:to>
      <xdr:col>19</xdr:col>
      <xdr:colOff>1019175</xdr:colOff>
      <xdr:row>57</xdr:row>
      <xdr:rowOff>38100</xdr:rowOff>
    </xdr:to>
    <xdr:pic>
      <xdr:nvPicPr>
        <xdr:cNvPr id="3" name="4 Imagen"/>
        <xdr:cNvPicPr preferRelativeResize="1">
          <a:picLocks noChangeAspect="1"/>
        </xdr:cNvPicPr>
      </xdr:nvPicPr>
      <xdr:blipFill>
        <a:blip r:embed="rId1"/>
        <a:stretch>
          <a:fillRect/>
        </a:stretch>
      </xdr:blipFill>
      <xdr:spPr>
        <a:xfrm>
          <a:off x="457200" y="22574250"/>
          <a:ext cx="1789747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4" name="Picture 3" descr="UPT02"/>
        <xdr:cNvPicPr preferRelativeResize="1">
          <a:picLocks noChangeAspect="1"/>
        </xdr:cNvPicPr>
      </xdr:nvPicPr>
      <xdr:blipFill>
        <a:blip r:embed="rId2"/>
        <a:stretch>
          <a:fillRect/>
        </a:stretch>
      </xdr:blipFill>
      <xdr:spPr>
        <a:xfrm>
          <a:off x="1066800" y="447675"/>
          <a:ext cx="2247900" cy="75247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5" name="Picture 3" descr="UPT02"/>
        <xdr:cNvPicPr preferRelativeResize="1">
          <a:picLocks noChangeAspect="1"/>
        </xdr:cNvPicPr>
      </xdr:nvPicPr>
      <xdr:blipFill>
        <a:blip r:embed="rId2"/>
        <a:stretch>
          <a:fillRect/>
        </a:stretch>
      </xdr:blipFill>
      <xdr:spPr>
        <a:xfrm>
          <a:off x="1066800" y="447675"/>
          <a:ext cx="22479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35</xdr:row>
      <xdr:rowOff>0</xdr:rowOff>
    </xdr:from>
    <xdr:to>
      <xdr:col>20</xdr:col>
      <xdr:colOff>266700</xdr:colOff>
      <xdr:row>37</xdr:row>
      <xdr:rowOff>38100</xdr:rowOff>
    </xdr:to>
    <xdr:pic>
      <xdr:nvPicPr>
        <xdr:cNvPr id="1" name="4 Imagen"/>
        <xdr:cNvPicPr preferRelativeResize="1">
          <a:picLocks noChangeAspect="1"/>
        </xdr:cNvPicPr>
      </xdr:nvPicPr>
      <xdr:blipFill>
        <a:blip r:embed="rId1"/>
        <a:stretch>
          <a:fillRect/>
        </a:stretch>
      </xdr:blipFill>
      <xdr:spPr>
        <a:xfrm>
          <a:off x="762000" y="10658475"/>
          <a:ext cx="1803082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1371600" y="447675"/>
          <a:ext cx="2247900" cy="75247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3" name="Picture 3" descr="UPT02"/>
        <xdr:cNvPicPr preferRelativeResize="1">
          <a:picLocks noChangeAspect="1"/>
        </xdr:cNvPicPr>
      </xdr:nvPicPr>
      <xdr:blipFill>
        <a:blip r:embed="rId2"/>
        <a:stretch>
          <a:fillRect/>
        </a:stretch>
      </xdr:blipFill>
      <xdr:spPr>
        <a:xfrm>
          <a:off x="1371600" y="447675"/>
          <a:ext cx="2247900" cy="75247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4" name="Picture 3" descr="UPT02"/>
        <xdr:cNvPicPr preferRelativeResize="1">
          <a:picLocks noChangeAspect="1"/>
        </xdr:cNvPicPr>
      </xdr:nvPicPr>
      <xdr:blipFill>
        <a:blip r:embed="rId2"/>
        <a:stretch>
          <a:fillRect/>
        </a:stretch>
      </xdr:blipFill>
      <xdr:spPr>
        <a:xfrm>
          <a:off x="1371600" y="447675"/>
          <a:ext cx="2247900" cy="75247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5" name="Picture 3" descr="UPT02"/>
        <xdr:cNvPicPr preferRelativeResize="1">
          <a:picLocks noChangeAspect="1"/>
        </xdr:cNvPicPr>
      </xdr:nvPicPr>
      <xdr:blipFill>
        <a:blip r:embed="rId2"/>
        <a:stretch>
          <a:fillRect/>
        </a:stretch>
      </xdr:blipFill>
      <xdr:spPr>
        <a:xfrm>
          <a:off x="1371600" y="447675"/>
          <a:ext cx="224790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35</xdr:row>
      <xdr:rowOff>0</xdr:rowOff>
    </xdr:from>
    <xdr:to>
      <xdr:col>19</xdr:col>
      <xdr:colOff>1152525</xdr:colOff>
      <xdr:row>37</xdr:row>
      <xdr:rowOff>38100</xdr:rowOff>
    </xdr:to>
    <xdr:pic>
      <xdr:nvPicPr>
        <xdr:cNvPr id="1" name="4 Imagen"/>
        <xdr:cNvPicPr preferRelativeResize="1">
          <a:picLocks noChangeAspect="1"/>
        </xdr:cNvPicPr>
      </xdr:nvPicPr>
      <xdr:blipFill>
        <a:blip r:embed="rId1"/>
        <a:stretch>
          <a:fillRect/>
        </a:stretch>
      </xdr:blipFill>
      <xdr:spPr>
        <a:xfrm>
          <a:off x="762000" y="11572875"/>
          <a:ext cx="1803082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1371600" y="447675"/>
          <a:ext cx="2247900" cy="75247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3" name="Picture 3" descr="UPT02"/>
        <xdr:cNvPicPr preferRelativeResize="1">
          <a:picLocks noChangeAspect="1"/>
        </xdr:cNvPicPr>
      </xdr:nvPicPr>
      <xdr:blipFill>
        <a:blip r:embed="rId2"/>
        <a:stretch>
          <a:fillRect/>
        </a:stretch>
      </xdr:blipFill>
      <xdr:spPr>
        <a:xfrm>
          <a:off x="1371600" y="447675"/>
          <a:ext cx="2247900" cy="75247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4" name="Picture 3" descr="UPT02"/>
        <xdr:cNvPicPr preferRelativeResize="1">
          <a:picLocks noChangeAspect="1"/>
        </xdr:cNvPicPr>
      </xdr:nvPicPr>
      <xdr:blipFill>
        <a:blip r:embed="rId2"/>
        <a:stretch>
          <a:fillRect/>
        </a:stretch>
      </xdr:blipFill>
      <xdr:spPr>
        <a:xfrm>
          <a:off x="1371600" y="447675"/>
          <a:ext cx="2247900" cy="75247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5" name="Picture 3" descr="UPT02"/>
        <xdr:cNvPicPr preferRelativeResize="1">
          <a:picLocks noChangeAspect="1"/>
        </xdr:cNvPicPr>
      </xdr:nvPicPr>
      <xdr:blipFill>
        <a:blip r:embed="rId2"/>
        <a:stretch>
          <a:fillRect/>
        </a:stretch>
      </xdr:blipFill>
      <xdr:spPr>
        <a:xfrm>
          <a:off x="1371600" y="447675"/>
          <a:ext cx="22479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2:F33"/>
  <sheetViews>
    <sheetView zoomScale="70" zoomScaleNormal="70" zoomScalePageLayoutView="0" workbookViewId="0" topLeftCell="A22">
      <selection activeCell="C25" sqref="C25:D25"/>
    </sheetView>
  </sheetViews>
  <sheetFormatPr defaultColWidth="11.28125" defaultRowHeight="15"/>
  <cols>
    <col min="1" max="1" width="2.140625" style="0" customWidth="1"/>
    <col min="2" max="2" width="39.7109375" style="0" customWidth="1"/>
    <col min="3" max="3" width="63.7109375" style="0" customWidth="1"/>
    <col min="4" max="4" width="60.8515625" style="0" customWidth="1"/>
    <col min="5" max="5" width="46.140625" style="0" customWidth="1"/>
  </cols>
  <sheetData>
    <row r="2" spans="2:5" ht="21.75" customHeight="1">
      <c r="B2" s="299"/>
      <c r="C2" s="287" t="s">
        <v>0</v>
      </c>
      <c r="D2" s="288"/>
      <c r="E2" s="243" t="s">
        <v>1</v>
      </c>
    </row>
    <row r="3" spans="2:5" ht="19.5" customHeight="1">
      <c r="B3" s="300"/>
      <c r="C3" s="289"/>
      <c r="D3" s="290"/>
      <c r="E3" s="244" t="s">
        <v>2</v>
      </c>
    </row>
    <row r="4" spans="2:5" ht="18.75" customHeight="1">
      <c r="B4" s="300"/>
      <c r="C4" s="312" t="s">
        <v>3</v>
      </c>
      <c r="D4" s="313"/>
      <c r="E4" s="244" t="s">
        <v>4</v>
      </c>
    </row>
    <row r="5" spans="2:5" ht="12.75" customHeight="1">
      <c r="B5" s="300"/>
      <c r="C5" s="312"/>
      <c r="D5" s="313"/>
      <c r="E5" s="302" t="s">
        <v>247</v>
      </c>
    </row>
    <row r="6" spans="2:5" ht="11.25" customHeight="1">
      <c r="B6" s="301"/>
      <c r="C6" s="314"/>
      <c r="D6" s="315"/>
      <c r="E6" s="303"/>
    </row>
    <row r="7" spans="2:5" ht="11.25" customHeight="1">
      <c r="B7" s="1"/>
      <c r="C7" s="245"/>
      <c r="D7" s="245"/>
      <c r="E7" s="80"/>
    </row>
    <row r="8" spans="2:5" ht="25.5" customHeight="1">
      <c r="B8" s="329" t="s">
        <v>6</v>
      </c>
      <c r="C8" s="329"/>
      <c r="D8" s="329"/>
      <c r="E8" s="329"/>
    </row>
    <row r="9" ht="9.75" customHeight="1"/>
    <row r="10" spans="2:5" ht="44.25" customHeight="1">
      <c r="B10" s="278" t="s">
        <v>7</v>
      </c>
      <c r="C10" s="279" t="s">
        <v>246</v>
      </c>
      <c r="D10" s="246" t="s">
        <v>8</v>
      </c>
      <c r="E10" s="247" t="s">
        <v>244</v>
      </c>
    </row>
    <row r="12" spans="2:5" ht="30" customHeight="1">
      <c r="B12" s="330" t="s">
        <v>9</v>
      </c>
      <c r="C12" s="331"/>
      <c r="D12" s="330" t="s">
        <v>10</v>
      </c>
      <c r="E12" s="331"/>
    </row>
    <row r="13" spans="2:5" ht="15">
      <c r="B13" s="274" t="s">
        <v>11</v>
      </c>
      <c r="C13" s="275" t="s">
        <v>12</v>
      </c>
      <c r="D13" s="275" t="s">
        <v>11</v>
      </c>
      <c r="E13" s="275" t="s">
        <v>12</v>
      </c>
    </row>
    <row r="14" spans="2:5" ht="139.5" customHeight="1">
      <c r="B14" s="248" t="s">
        <v>13</v>
      </c>
      <c r="C14" s="249" t="s">
        <v>14</v>
      </c>
      <c r="D14" s="250" t="s">
        <v>15</v>
      </c>
      <c r="E14" s="250" t="s">
        <v>16</v>
      </c>
    </row>
    <row r="15" spans="2:5" ht="20.25" customHeight="1">
      <c r="B15" s="310" t="s">
        <v>17</v>
      </c>
      <c r="C15" s="311"/>
      <c r="D15" s="251" t="s">
        <v>18</v>
      </c>
      <c r="E15" s="251" t="s">
        <v>19</v>
      </c>
    </row>
    <row r="16" spans="2:5" ht="312.75" customHeight="1">
      <c r="B16" s="327" t="s">
        <v>20</v>
      </c>
      <c r="C16" s="328"/>
      <c r="D16" s="253" t="s">
        <v>21</v>
      </c>
      <c r="E16" s="254" t="s">
        <v>22</v>
      </c>
    </row>
    <row r="17" spans="2:5" ht="17.25" customHeight="1">
      <c r="B17" s="308" t="s">
        <v>23</v>
      </c>
      <c r="C17" s="309"/>
      <c r="D17" s="332" t="s">
        <v>24</v>
      </c>
      <c r="E17" s="333"/>
    </row>
    <row r="18" spans="2:5" ht="51.75" customHeight="1">
      <c r="B18" s="310"/>
      <c r="C18" s="311"/>
      <c r="D18" s="251" t="s">
        <v>25</v>
      </c>
      <c r="E18" s="251" t="s">
        <v>26</v>
      </c>
    </row>
    <row r="19" spans="2:5" ht="409.5" customHeight="1">
      <c r="B19" s="316" t="s">
        <v>243</v>
      </c>
      <c r="C19" s="324"/>
      <c r="D19" s="280" t="s">
        <v>27</v>
      </c>
      <c r="E19" s="255" t="s">
        <v>28</v>
      </c>
    </row>
    <row r="20" spans="2:5" ht="65.25" customHeight="1">
      <c r="B20" s="325" t="s">
        <v>29</v>
      </c>
      <c r="C20" s="326"/>
      <c r="D20" s="281" t="s">
        <v>30</v>
      </c>
      <c r="E20" s="251" t="s">
        <v>31</v>
      </c>
    </row>
    <row r="21" spans="2:5" ht="121.5" customHeight="1">
      <c r="B21" s="327" t="s">
        <v>245</v>
      </c>
      <c r="C21" s="328"/>
      <c r="D21" s="252" t="s">
        <v>32</v>
      </c>
      <c r="E21" s="252" t="s">
        <v>33</v>
      </c>
    </row>
    <row r="22" spans="2:5" ht="22.5" customHeight="1">
      <c r="B22" s="325" t="s">
        <v>34</v>
      </c>
      <c r="C22" s="326"/>
      <c r="D22" s="326"/>
      <c r="E22" s="256" t="s">
        <v>35</v>
      </c>
    </row>
    <row r="23" spans="2:6" ht="46.5" customHeight="1">
      <c r="B23" s="257" t="s">
        <v>36</v>
      </c>
      <c r="C23" s="316" t="s">
        <v>37</v>
      </c>
      <c r="D23" s="317"/>
      <c r="E23" s="258">
        <f>'B. PROGRAMACION OBJETIVO 1'!ED34</f>
        <v>88750</v>
      </c>
      <c r="F23" s="259"/>
    </row>
    <row r="24" spans="2:6" ht="33" customHeight="1">
      <c r="B24" s="257" t="s">
        <v>38</v>
      </c>
      <c r="C24" s="316" t="s">
        <v>39</v>
      </c>
      <c r="D24" s="317"/>
      <c r="E24" s="260">
        <f>'B. PROGRAMACION OBJETIVO 2'!EB28</f>
        <v>50000</v>
      </c>
      <c r="F24" s="259"/>
    </row>
    <row r="25" spans="2:6" ht="35.25" customHeight="1">
      <c r="B25" s="257" t="s">
        <v>40</v>
      </c>
      <c r="C25" s="316" t="s">
        <v>41</v>
      </c>
      <c r="D25" s="317"/>
      <c r="E25" s="260">
        <f>'PROGRAMACIÓN OBJETIVO 3'!EB44</f>
        <v>536500</v>
      </c>
      <c r="F25" s="259"/>
    </row>
    <row r="26" spans="2:6" ht="38.25" customHeight="1">
      <c r="B26" s="257" t="s">
        <v>42</v>
      </c>
      <c r="C26" s="318" t="s">
        <v>43</v>
      </c>
      <c r="D26" s="319"/>
      <c r="E26" s="260">
        <f>'PROGRAMACIÓN OBJETIVO 4'!EB24</f>
        <v>20000</v>
      </c>
      <c r="F26" s="259"/>
    </row>
    <row r="27" spans="2:6" ht="51" customHeight="1">
      <c r="B27" s="261" t="s">
        <v>44</v>
      </c>
      <c r="C27" s="320" t="s">
        <v>45</v>
      </c>
      <c r="D27" s="321"/>
      <c r="E27" s="276">
        <f>'PROGRAMACIÓN OBJETIVO 5 '!EB24</f>
        <v>48000</v>
      </c>
      <c r="F27" s="277"/>
    </row>
    <row r="28" spans="2:5" ht="26.25" customHeight="1">
      <c r="B28" s="322" t="s">
        <v>46</v>
      </c>
      <c r="C28" s="323"/>
      <c r="D28" s="323"/>
      <c r="E28" s="262">
        <f>SUM(E23:E27)</f>
        <v>743250</v>
      </c>
    </row>
    <row r="29" spans="2:5" ht="15" customHeight="1">
      <c r="B29" s="304" t="s">
        <v>47</v>
      </c>
      <c r="C29" s="305"/>
      <c r="D29" s="306" t="s">
        <v>48</v>
      </c>
      <c r="E29" s="307"/>
    </row>
    <row r="30" spans="2:5" ht="6" customHeight="1">
      <c r="B30" s="304"/>
      <c r="C30" s="305"/>
      <c r="D30" s="306"/>
      <c r="E30" s="307"/>
    </row>
    <row r="31" spans="2:5" ht="34.5" customHeight="1">
      <c r="B31" s="304"/>
      <c r="C31" s="305"/>
      <c r="D31" s="306"/>
      <c r="E31" s="307"/>
    </row>
    <row r="32" spans="2:5" ht="15" customHeight="1">
      <c r="B32" s="291" t="s">
        <v>49</v>
      </c>
      <c r="C32" s="292"/>
      <c r="D32" s="293" t="s">
        <v>50</v>
      </c>
      <c r="E32" s="294"/>
    </row>
    <row r="33" spans="2:5" ht="21" customHeight="1">
      <c r="B33" s="295" t="s">
        <v>51</v>
      </c>
      <c r="C33" s="296"/>
      <c r="D33" s="297" t="s">
        <v>52</v>
      </c>
      <c r="E33" s="298"/>
    </row>
  </sheetData>
  <sheetProtection/>
  <mergeCells count="29">
    <mergeCell ref="B22:D22"/>
    <mergeCell ref="C23:D23"/>
    <mergeCell ref="C24:D24"/>
    <mergeCell ref="B8:E8"/>
    <mergeCell ref="B12:C12"/>
    <mergeCell ref="D12:E12"/>
    <mergeCell ref="B15:C15"/>
    <mergeCell ref="B16:C16"/>
    <mergeCell ref="D17:E17"/>
    <mergeCell ref="C4:D6"/>
    <mergeCell ref="C25:D25"/>
    <mergeCell ref="C26:D26"/>
    <mergeCell ref="C27:D27"/>
    <mergeCell ref="B28:D28"/>
    <mergeCell ref="B31:C31"/>
    <mergeCell ref="D31:E31"/>
    <mergeCell ref="B19:C19"/>
    <mergeCell ref="B20:C20"/>
    <mergeCell ref="B21:C21"/>
    <mergeCell ref="C2:D3"/>
    <mergeCell ref="B32:C32"/>
    <mergeCell ref="D32:E32"/>
    <mergeCell ref="B33:C33"/>
    <mergeCell ref="D33:E33"/>
    <mergeCell ref="B2:B6"/>
    <mergeCell ref="E5:E6"/>
    <mergeCell ref="B29:C30"/>
    <mergeCell ref="D29:E30"/>
    <mergeCell ref="B17:C18"/>
  </mergeCells>
  <printOptions/>
  <pageMargins left="0.7086614173228347" right="0.7086614173228347" top="0.7480314960629921" bottom="0.7480314960629921" header="0.31496062992125984" footer="0.31496062992125984"/>
  <pageSetup fitToHeight="2"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dimension ref="B3:EX43"/>
  <sheetViews>
    <sheetView zoomScale="80" zoomScaleNormal="80" zoomScalePageLayoutView="0" workbookViewId="0" topLeftCell="D14">
      <pane xSplit="13305" ySplit="1470" topLeftCell="DY27" activePane="bottomRight" state="split"/>
      <selection pane="topLeft" activeCell="E19" sqref="E19:G19"/>
      <selection pane="topRight" activeCell="AD14" sqref="AD1:AD16384"/>
      <selection pane="bottomLeft" activeCell="G39" sqref="G39:K39"/>
      <selection pane="bottomRight" activeCell="CL33" sqref="CL33"/>
    </sheetView>
  </sheetViews>
  <sheetFormatPr defaultColWidth="11.28125" defaultRowHeight="15"/>
  <cols>
    <col min="1" max="1" width="11.28125" style="0" customWidth="1"/>
    <col min="2" max="2" width="9.140625" style="0" customWidth="1"/>
    <col min="3" max="3" width="26.7109375" style="0" customWidth="1"/>
    <col min="4" max="4" width="8.57421875" style="0" customWidth="1"/>
    <col min="5" max="5" width="11.421875" style="0" bestFit="1" customWidth="1"/>
    <col min="6" max="6" width="11.28125" style="0" customWidth="1"/>
    <col min="7" max="7" width="33.57421875" style="0" customWidth="1"/>
    <col min="8" max="8" width="18.8515625" style="0" customWidth="1"/>
    <col min="9" max="9" width="34.57421875" style="0" customWidth="1"/>
    <col min="10" max="10" width="11.28125" style="0" customWidth="1"/>
    <col min="11" max="11" width="13.57421875" style="0" customWidth="1"/>
    <col min="12" max="13" width="11.28125" style="0" customWidth="1"/>
    <col min="14" max="16" width="14.8515625" style="0" customWidth="1"/>
    <col min="17" max="17" width="11.28125" style="0" customWidth="1"/>
    <col min="18" max="19" width="11.421875" style="0" bestFit="1" customWidth="1"/>
    <col min="20" max="23" width="11.28125" style="0" customWidth="1"/>
    <col min="24" max="26" width="14.140625" style="0" customWidth="1"/>
    <col min="27" max="27" width="11.28125" style="0" customWidth="1"/>
    <col min="28" max="28" width="11.421875" style="0" bestFit="1" customWidth="1"/>
    <col min="29" max="29" width="11.28125" style="0" customWidth="1"/>
    <col min="30" max="30" width="32.57421875" style="0" customWidth="1"/>
    <col min="31" max="33" width="11.28125" style="0" customWidth="1"/>
    <col min="34" max="34" width="17.421875" style="0" customWidth="1"/>
    <col min="35" max="35" width="15.8515625" style="0" customWidth="1"/>
    <col min="36" max="36" width="13.7109375" style="0" customWidth="1"/>
    <col min="37" max="37" width="11.28125" style="0" customWidth="1"/>
    <col min="38" max="38" width="11.421875" style="0" bestFit="1" customWidth="1"/>
    <col min="39" max="39" width="11.28125" style="0" customWidth="1"/>
    <col min="40" max="40" width="24.7109375" style="0" customWidth="1"/>
    <col min="41" max="43" width="11.28125" style="0" customWidth="1"/>
    <col min="44" max="44" width="18.421875" style="0" customWidth="1"/>
    <col min="45" max="46" width="13.7109375" style="0" customWidth="1"/>
    <col min="47" max="47" width="11.28125" style="0" customWidth="1"/>
    <col min="48" max="48" width="11.421875" style="0" bestFit="1" customWidth="1"/>
    <col min="49" max="49" width="11.28125" style="0" customWidth="1"/>
    <col min="50" max="50" width="24.8515625" style="0" customWidth="1"/>
    <col min="51" max="53" width="11.28125" style="0" customWidth="1"/>
    <col min="54" max="54" width="18.421875" style="0" customWidth="1"/>
    <col min="55" max="56" width="14.140625" style="0" customWidth="1"/>
    <col min="57" max="57" width="11.28125" style="0" customWidth="1"/>
    <col min="58" max="58" width="11.421875" style="0" bestFit="1" customWidth="1"/>
    <col min="59" max="59" width="11.28125" style="0" customWidth="1"/>
    <col min="60" max="60" width="19.57421875" style="0" customWidth="1"/>
    <col min="61" max="63" width="11.28125" style="0" customWidth="1"/>
    <col min="64" max="64" width="19.57421875" style="0" customWidth="1"/>
    <col min="65" max="66" width="14.7109375" style="0" customWidth="1"/>
    <col min="67" max="67" width="11.28125" style="0" customWidth="1"/>
    <col min="68" max="68" width="11.421875" style="0" bestFit="1" customWidth="1"/>
    <col min="69" max="69" width="11.28125" style="0" customWidth="1"/>
    <col min="70" max="70" width="27.00390625" style="0" customWidth="1"/>
    <col min="71" max="73" width="11.28125" style="0" customWidth="1"/>
    <col min="74" max="76" width="14.8515625" style="0" customWidth="1"/>
    <col min="77" max="77" width="11.28125" style="0" customWidth="1"/>
    <col min="78" max="78" width="11.421875" style="0" bestFit="1" customWidth="1"/>
    <col min="79" max="79" width="11.28125" style="0" customWidth="1"/>
    <col min="80" max="80" width="16.7109375" style="0" customWidth="1"/>
    <col min="81" max="83" width="11.28125" style="0" customWidth="1"/>
    <col min="84" max="84" width="17.28125" style="0" customWidth="1"/>
    <col min="85" max="86" width="14.00390625" style="0" customWidth="1"/>
    <col min="87" max="87" width="11.28125" style="0" customWidth="1"/>
    <col min="88" max="88" width="11.421875" style="0" bestFit="1" customWidth="1"/>
    <col min="89" max="93" width="11.28125" style="0" customWidth="1"/>
    <col min="94" max="96" width="16.421875" style="0" customWidth="1"/>
    <col min="97" max="97" width="11.28125" style="0" customWidth="1"/>
    <col min="98" max="98" width="11.421875" style="0" bestFit="1" customWidth="1"/>
    <col min="99" max="103" width="11.28125" style="0" customWidth="1"/>
    <col min="104" max="106" width="14.8515625" style="0" customWidth="1"/>
    <col min="107" max="107" width="11.28125" style="0" customWidth="1"/>
    <col min="108" max="108" width="11.421875" style="0" bestFit="1" customWidth="1"/>
    <col min="109" max="113" width="11.28125" style="0" customWidth="1"/>
    <col min="114" max="116" width="17.28125" style="0" customWidth="1"/>
    <col min="117" max="117" width="11.28125" style="0" customWidth="1"/>
    <col min="118" max="118" width="11.421875" style="0" bestFit="1" customWidth="1"/>
    <col min="119" max="123" width="11.28125" style="0" customWidth="1"/>
    <col min="124" max="128" width="14.7109375" style="0" customWidth="1"/>
    <col min="129" max="130" width="11.28125" style="0" customWidth="1"/>
    <col min="131" max="131" width="13.28125" style="0" customWidth="1"/>
    <col min="132" max="134" width="16.7109375" style="0" customWidth="1"/>
    <col min="135" max="135" width="24.8515625" style="0" customWidth="1"/>
    <col min="136" max="136" width="18.7109375" style="0" customWidth="1"/>
    <col min="137" max="137" width="20.57421875" style="0" customWidth="1"/>
    <col min="138" max="138" width="17.8515625" style="0" customWidth="1"/>
    <col min="139" max="139" width="21.140625" style="0" customWidth="1"/>
  </cols>
  <sheetData>
    <row r="3" spans="2:47" ht="18" customHeight="1">
      <c r="B3" s="474"/>
      <c r="C3" s="475"/>
      <c r="D3" s="475"/>
      <c r="E3" s="475"/>
      <c r="F3" s="476"/>
      <c r="G3" s="483" t="s">
        <v>53</v>
      </c>
      <c r="H3" s="484"/>
      <c r="I3" s="484"/>
      <c r="J3" s="488" t="s">
        <v>3</v>
      </c>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9"/>
      <c r="AM3" s="464" t="s">
        <v>54</v>
      </c>
      <c r="AN3" s="465"/>
      <c r="AO3" s="465"/>
      <c r="AP3" s="465"/>
      <c r="AQ3" s="465"/>
      <c r="AR3" s="465"/>
      <c r="AS3" s="465"/>
      <c r="AT3" s="465"/>
      <c r="AU3" s="466"/>
    </row>
    <row r="4" spans="2:47" ht="18" customHeight="1">
      <c r="B4" s="477"/>
      <c r="C4" s="478"/>
      <c r="D4" s="478"/>
      <c r="E4" s="478"/>
      <c r="F4" s="479"/>
      <c r="G4" s="289"/>
      <c r="H4" s="485"/>
      <c r="I4" s="485"/>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1"/>
      <c r="AM4" s="467" t="s">
        <v>2</v>
      </c>
      <c r="AN4" s="468"/>
      <c r="AO4" s="468"/>
      <c r="AP4" s="468"/>
      <c r="AQ4" s="468"/>
      <c r="AR4" s="468"/>
      <c r="AS4" s="468"/>
      <c r="AT4" s="468"/>
      <c r="AU4" s="469"/>
    </row>
    <row r="5" spans="2:47" ht="18" customHeight="1">
      <c r="B5" s="477"/>
      <c r="C5" s="478"/>
      <c r="D5" s="478"/>
      <c r="E5" s="478"/>
      <c r="F5" s="479"/>
      <c r="G5" s="289"/>
      <c r="H5" s="485"/>
      <c r="I5" s="485"/>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1"/>
      <c r="AM5" s="467" t="s">
        <v>4</v>
      </c>
      <c r="AN5" s="468"/>
      <c r="AO5" s="468"/>
      <c r="AP5" s="468"/>
      <c r="AQ5" s="468"/>
      <c r="AR5" s="468"/>
      <c r="AS5" s="468"/>
      <c r="AT5" s="468"/>
      <c r="AU5" s="469"/>
    </row>
    <row r="6" spans="2:47" ht="18" customHeight="1">
      <c r="B6" s="480"/>
      <c r="C6" s="481"/>
      <c r="D6" s="481"/>
      <c r="E6" s="481"/>
      <c r="F6" s="482"/>
      <c r="G6" s="486"/>
      <c r="H6" s="487"/>
      <c r="I6" s="487"/>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3"/>
      <c r="AM6" s="470" t="s">
        <v>5</v>
      </c>
      <c r="AN6" s="471"/>
      <c r="AO6" s="471"/>
      <c r="AP6" s="471"/>
      <c r="AQ6" s="471"/>
      <c r="AR6" s="471"/>
      <c r="AS6" s="471"/>
      <c r="AT6" s="471"/>
      <c r="AU6" s="472"/>
    </row>
    <row r="7" spans="2:21" ht="24.75" customHeight="1">
      <c r="B7" s="473"/>
      <c r="C7" s="473"/>
      <c r="D7" s="473"/>
      <c r="E7" s="473"/>
      <c r="F7" s="473"/>
      <c r="G7" s="473"/>
      <c r="H7" s="473"/>
      <c r="I7" s="473"/>
      <c r="J7" s="473"/>
      <c r="K7" s="473"/>
      <c r="L7" s="473"/>
      <c r="M7" s="473"/>
      <c r="N7" s="473"/>
      <c r="O7" s="473"/>
      <c r="P7" s="473"/>
      <c r="Q7" s="473"/>
      <c r="R7" s="473"/>
      <c r="S7" s="473"/>
      <c r="T7" s="473"/>
      <c r="U7" s="473"/>
    </row>
    <row r="8" spans="2:21" ht="33" customHeight="1">
      <c r="B8" s="473" t="s">
        <v>55</v>
      </c>
      <c r="C8" s="473"/>
      <c r="D8" s="473"/>
      <c r="E8" s="473"/>
      <c r="F8" s="473"/>
      <c r="G8" s="473"/>
      <c r="H8" s="473"/>
      <c r="I8" s="473"/>
      <c r="J8" s="473"/>
      <c r="K8" s="473"/>
      <c r="L8" s="473"/>
      <c r="M8" s="473"/>
      <c r="N8" s="473"/>
      <c r="O8" s="473"/>
      <c r="P8" s="473"/>
      <c r="Q8" s="473"/>
      <c r="R8" s="473"/>
      <c r="S8" s="473"/>
      <c r="T8" s="473"/>
      <c r="U8" s="473"/>
    </row>
    <row r="9" ht="17.25" customHeight="1"/>
    <row r="10" spans="2:139" ht="15" customHeight="1">
      <c r="B10" s="359" t="s">
        <v>56</v>
      </c>
      <c r="C10" s="360"/>
      <c r="D10" s="360"/>
      <c r="E10" s="360"/>
      <c r="F10" s="360"/>
      <c r="G10" s="360"/>
      <c r="H10" s="2"/>
      <c r="I10" s="2"/>
      <c r="J10" s="375" t="s">
        <v>57</v>
      </c>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7"/>
    </row>
    <row r="11" spans="2:139" ht="26.25" customHeight="1">
      <c r="B11" s="361"/>
      <c r="C11" s="362"/>
      <c r="D11" s="362"/>
      <c r="E11" s="362"/>
      <c r="F11" s="362"/>
      <c r="G11" s="362"/>
      <c r="H11" s="3"/>
      <c r="I11" s="3"/>
      <c r="J11" s="378"/>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379"/>
      <c r="DG11" s="379"/>
      <c r="DH11" s="379"/>
      <c r="DI11" s="379"/>
      <c r="DJ11" s="379"/>
      <c r="DK11" s="379"/>
      <c r="DL11" s="379"/>
      <c r="DM11" s="379"/>
      <c r="DN11" s="379"/>
      <c r="DO11" s="379"/>
      <c r="DP11" s="379"/>
      <c r="DQ11" s="379"/>
      <c r="DR11" s="379"/>
      <c r="DS11" s="379"/>
      <c r="DT11" s="379"/>
      <c r="DU11" s="379"/>
      <c r="DV11" s="379"/>
      <c r="DW11" s="379"/>
      <c r="DX11" s="379"/>
      <c r="DY11" s="379"/>
      <c r="DZ11" s="379"/>
      <c r="EA11" s="379"/>
      <c r="EB11" s="379"/>
      <c r="EC11" s="379"/>
      <c r="ED11" s="379"/>
      <c r="EE11" s="379"/>
      <c r="EF11" s="379"/>
      <c r="EG11" s="379"/>
      <c r="EH11" s="379"/>
      <c r="EI11" s="380"/>
    </row>
    <row r="12" spans="2:139" ht="27" customHeight="1">
      <c r="B12" s="363" t="s">
        <v>58</v>
      </c>
      <c r="C12" s="364"/>
      <c r="D12" s="364"/>
      <c r="E12" s="364"/>
      <c r="F12" s="364"/>
      <c r="G12" s="364"/>
      <c r="H12" s="364"/>
      <c r="I12" s="365"/>
      <c r="J12" s="462" t="s">
        <v>59</v>
      </c>
      <c r="K12" s="457"/>
      <c r="L12" s="457"/>
      <c r="M12" s="457"/>
      <c r="N12" s="457"/>
      <c r="O12" s="457"/>
      <c r="P12" s="457"/>
      <c r="Q12" s="457"/>
      <c r="R12" s="457"/>
      <c r="S12" s="457"/>
      <c r="T12" s="457"/>
      <c r="U12" s="463"/>
      <c r="V12" s="458" t="s">
        <v>60</v>
      </c>
      <c r="W12" s="457"/>
      <c r="X12" s="457"/>
      <c r="Y12" s="457"/>
      <c r="Z12" s="457"/>
      <c r="AA12" s="457"/>
      <c r="AB12" s="457"/>
      <c r="AC12" s="457"/>
      <c r="AD12" s="457"/>
      <c r="AE12" s="463"/>
      <c r="AF12" s="458" t="s">
        <v>61</v>
      </c>
      <c r="AG12" s="457"/>
      <c r="AH12" s="457"/>
      <c r="AI12" s="457"/>
      <c r="AJ12" s="457"/>
      <c r="AK12" s="457"/>
      <c r="AL12" s="457"/>
      <c r="AM12" s="457"/>
      <c r="AN12" s="457"/>
      <c r="AO12" s="463"/>
      <c r="AP12" s="458"/>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27"/>
      <c r="CA12" s="457"/>
      <c r="CB12" s="457"/>
      <c r="CC12" s="457"/>
      <c r="CD12" s="457"/>
      <c r="CE12" s="457"/>
      <c r="CF12" s="457"/>
      <c r="CG12" s="457"/>
      <c r="CH12" s="457"/>
      <c r="CI12" s="457"/>
      <c r="CJ12" s="27"/>
      <c r="CK12" s="457"/>
      <c r="CL12" s="457"/>
      <c r="CM12" s="457"/>
      <c r="CN12" s="457"/>
      <c r="CO12" s="457"/>
      <c r="CP12" s="457"/>
      <c r="CQ12" s="457"/>
      <c r="CR12" s="457"/>
      <c r="CS12" s="457"/>
      <c r="CT12" s="27"/>
      <c r="CU12" s="457"/>
      <c r="CV12" s="457"/>
      <c r="CW12" s="457"/>
      <c r="CX12" s="457"/>
      <c r="CY12" s="457"/>
      <c r="CZ12" s="457"/>
      <c r="DA12" s="457"/>
      <c r="DB12" s="457"/>
      <c r="DC12" s="457"/>
      <c r="DD12" s="27"/>
      <c r="DE12" s="457"/>
      <c r="DF12" s="457"/>
      <c r="DG12" s="457"/>
      <c r="DH12" s="457"/>
      <c r="DI12" s="457"/>
      <c r="DJ12" s="457"/>
      <c r="DK12" s="457"/>
      <c r="DL12" s="457"/>
      <c r="DM12" s="457"/>
      <c r="DN12" s="27"/>
      <c r="DO12" s="457"/>
      <c r="DP12" s="457"/>
      <c r="DQ12" s="457"/>
      <c r="DR12" s="457"/>
      <c r="DS12" s="457"/>
      <c r="DT12" s="457"/>
      <c r="DU12" s="457"/>
      <c r="DV12" s="457"/>
      <c r="DW12" s="457"/>
      <c r="DX12" s="27"/>
      <c r="DY12" s="457"/>
      <c r="DZ12" s="457"/>
      <c r="EA12" s="457"/>
      <c r="EB12" s="457"/>
      <c r="EC12" s="457"/>
      <c r="ED12" s="457"/>
      <c r="EE12" s="457"/>
      <c r="EF12" s="457"/>
      <c r="EG12" s="458" t="s">
        <v>62</v>
      </c>
      <c r="EH12" s="457"/>
      <c r="EI12" s="459"/>
    </row>
    <row r="13" spans="2:139" ht="57.75" customHeight="1">
      <c r="B13" s="366"/>
      <c r="C13" s="367"/>
      <c r="D13" s="367"/>
      <c r="E13" s="367"/>
      <c r="F13" s="367"/>
      <c r="G13" s="367"/>
      <c r="H13" s="367"/>
      <c r="I13" s="368"/>
      <c r="J13" s="28"/>
      <c r="K13" s="29"/>
      <c r="L13" s="29"/>
      <c r="M13" s="29"/>
      <c r="N13" s="30" t="s">
        <v>49</v>
      </c>
      <c r="O13" s="30"/>
      <c r="P13" s="30"/>
      <c r="Q13" s="29"/>
      <c r="R13" s="29"/>
      <c r="S13" s="29"/>
      <c r="T13" s="29"/>
      <c r="U13" s="64"/>
      <c r="V13" s="65"/>
      <c r="W13" s="29"/>
      <c r="X13" s="29"/>
      <c r="Y13" s="29"/>
      <c r="Z13" s="29"/>
      <c r="AA13" s="30" t="s">
        <v>63</v>
      </c>
      <c r="AB13" s="29"/>
      <c r="AC13" s="29"/>
      <c r="AD13" s="29"/>
      <c r="AE13" s="64"/>
      <c r="AF13" s="29"/>
      <c r="AG13" s="29"/>
      <c r="AH13" s="29"/>
      <c r="AI13" s="29"/>
      <c r="AJ13" s="29"/>
      <c r="AK13" s="29"/>
      <c r="AL13" s="29"/>
      <c r="AM13" s="29"/>
      <c r="AN13" s="29"/>
      <c r="AO13" s="64"/>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65"/>
      <c r="EH13" s="29"/>
      <c r="EI13" s="90"/>
    </row>
    <row r="14" ht="9.75" customHeight="1"/>
    <row r="15" spans="2:139" ht="28.5" customHeight="1">
      <c r="B15" s="369" t="s">
        <v>64</v>
      </c>
      <c r="C15" s="370"/>
      <c r="D15" s="345" t="s">
        <v>65</v>
      </c>
      <c r="E15" s="346"/>
      <c r="F15" s="346"/>
      <c r="G15" s="346"/>
      <c r="H15" s="433" t="s">
        <v>66</v>
      </c>
      <c r="I15" s="436" t="s">
        <v>67</v>
      </c>
      <c r="J15" s="460" t="s">
        <v>68</v>
      </c>
      <c r="K15" s="461"/>
      <c r="L15" s="449" t="s">
        <v>69</v>
      </c>
      <c r="M15" s="450"/>
      <c r="N15" s="450"/>
      <c r="O15" s="450"/>
      <c r="P15" s="450"/>
      <c r="Q15" s="450"/>
      <c r="R15" s="450"/>
      <c r="S15" s="450"/>
      <c r="T15" s="450"/>
      <c r="U15" s="451"/>
      <c r="V15" s="452" t="s">
        <v>70</v>
      </c>
      <c r="W15" s="450"/>
      <c r="X15" s="450"/>
      <c r="Y15" s="450"/>
      <c r="Z15" s="450"/>
      <c r="AA15" s="450"/>
      <c r="AB15" s="450"/>
      <c r="AC15" s="450"/>
      <c r="AD15" s="450"/>
      <c r="AE15" s="453"/>
      <c r="AF15" s="449" t="s">
        <v>71</v>
      </c>
      <c r="AG15" s="450"/>
      <c r="AH15" s="450"/>
      <c r="AI15" s="450"/>
      <c r="AJ15" s="450"/>
      <c r="AK15" s="450"/>
      <c r="AL15" s="450"/>
      <c r="AM15" s="450"/>
      <c r="AN15" s="450"/>
      <c r="AO15" s="451"/>
      <c r="AP15" s="452" t="s">
        <v>72</v>
      </c>
      <c r="AQ15" s="450"/>
      <c r="AR15" s="450"/>
      <c r="AS15" s="450"/>
      <c r="AT15" s="450"/>
      <c r="AU15" s="450"/>
      <c r="AV15" s="450"/>
      <c r="AW15" s="450"/>
      <c r="AX15" s="450"/>
      <c r="AY15" s="453"/>
      <c r="AZ15" s="449" t="s">
        <v>73</v>
      </c>
      <c r="BA15" s="450"/>
      <c r="BB15" s="450"/>
      <c r="BC15" s="450"/>
      <c r="BD15" s="450"/>
      <c r="BE15" s="450"/>
      <c r="BF15" s="450"/>
      <c r="BG15" s="450"/>
      <c r="BH15" s="450"/>
      <c r="BI15" s="451"/>
      <c r="BJ15" s="452" t="s">
        <v>74</v>
      </c>
      <c r="BK15" s="450"/>
      <c r="BL15" s="450"/>
      <c r="BM15" s="450"/>
      <c r="BN15" s="450"/>
      <c r="BO15" s="450"/>
      <c r="BP15" s="450"/>
      <c r="BQ15" s="450"/>
      <c r="BR15" s="450"/>
      <c r="BS15" s="453"/>
      <c r="BT15" s="449" t="s">
        <v>75</v>
      </c>
      <c r="BU15" s="450"/>
      <c r="BV15" s="450"/>
      <c r="BW15" s="450"/>
      <c r="BX15" s="450"/>
      <c r="BY15" s="450"/>
      <c r="BZ15" s="450"/>
      <c r="CA15" s="450"/>
      <c r="CB15" s="450"/>
      <c r="CC15" s="451"/>
      <c r="CD15" s="449" t="s">
        <v>76</v>
      </c>
      <c r="CE15" s="450"/>
      <c r="CF15" s="450"/>
      <c r="CG15" s="450"/>
      <c r="CH15" s="450"/>
      <c r="CI15" s="450"/>
      <c r="CJ15" s="450"/>
      <c r="CK15" s="450"/>
      <c r="CL15" s="450"/>
      <c r="CM15" s="451"/>
      <c r="CN15" s="452" t="s">
        <v>77</v>
      </c>
      <c r="CO15" s="450"/>
      <c r="CP15" s="450"/>
      <c r="CQ15" s="450"/>
      <c r="CR15" s="450"/>
      <c r="CS15" s="450"/>
      <c r="CT15" s="450"/>
      <c r="CU15" s="450"/>
      <c r="CV15" s="450"/>
      <c r="CW15" s="453"/>
      <c r="CX15" s="449" t="s">
        <v>78</v>
      </c>
      <c r="CY15" s="450"/>
      <c r="CZ15" s="450"/>
      <c r="DA15" s="450"/>
      <c r="DB15" s="450"/>
      <c r="DC15" s="450"/>
      <c r="DD15" s="450"/>
      <c r="DE15" s="450"/>
      <c r="DF15" s="450"/>
      <c r="DG15" s="451"/>
      <c r="DH15" s="452" t="s">
        <v>79</v>
      </c>
      <c r="DI15" s="450"/>
      <c r="DJ15" s="450"/>
      <c r="DK15" s="450"/>
      <c r="DL15" s="450"/>
      <c r="DM15" s="450"/>
      <c r="DN15" s="450"/>
      <c r="DO15" s="450"/>
      <c r="DP15" s="450"/>
      <c r="DQ15" s="453"/>
      <c r="DR15" s="449" t="s">
        <v>80</v>
      </c>
      <c r="DS15" s="450"/>
      <c r="DT15" s="450"/>
      <c r="DU15" s="450"/>
      <c r="DV15" s="450"/>
      <c r="DW15" s="450"/>
      <c r="DX15" s="450"/>
      <c r="DY15" s="450"/>
      <c r="DZ15" s="450"/>
      <c r="EA15" s="453"/>
      <c r="EB15" s="454" t="s">
        <v>81</v>
      </c>
      <c r="EC15" s="455"/>
      <c r="ED15" s="456"/>
      <c r="EE15" s="446" t="s">
        <v>35</v>
      </c>
      <c r="EF15" s="346"/>
      <c r="EG15" s="91" t="s">
        <v>82</v>
      </c>
      <c r="EH15" s="447" t="s">
        <v>83</v>
      </c>
      <c r="EI15" s="448"/>
    </row>
    <row r="16" spans="2:139" ht="17.25" customHeight="1">
      <c r="B16" s="371"/>
      <c r="C16" s="372"/>
      <c r="D16" s="347"/>
      <c r="E16" s="348"/>
      <c r="F16" s="348"/>
      <c r="G16" s="348"/>
      <c r="H16" s="434"/>
      <c r="I16" s="437"/>
      <c r="J16" s="439" t="s">
        <v>84</v>
      </c>
      <c r="K16" s="441" t="s">
        <v>85</v>
      </c>
      <c r="L16" s="381" t="s">
        <v>86</v>
      </c>
      <c r="M16" s="357" t="s">
        <v>87</v>
      </c>
      <c r="N16" s="383" t="s">
        <v>35</v>
      </c>
      <c r="O16" s="386"/>
      <c r="P16" s="387"/>
      <c r="Q16" s="388" t="s">
        <v>88</v>
      </c>
      <c r="R16" s="388"/>
      <c r="S16" s="388"/>
      <c r="T16" s="351" t="s">
        <v>89</v>
      </c>
      <c r="U16" s="353" t="s">
        <v>90</v>
      </c>
      <c r="V16" s="387" t="s">
        <v>86</v>
      </c>
      <c r="W16" s="351" t="s">
        <v>87</v>
      </c>
      <c r="X16" s="383" t="s">
        <v>35</v>
      </c>
      <c r="Y16" s="386"/>
      <c r="Z16" s="387"/>
      <c r="AA16" s="388" t="s">
        <v>88</v>
      </c>
      <c r="AB16" s="388"/>
      <c r="AC16" s="388"/>
      <c r="AD16" s="351" t="s">
        <v>89</v>
      </c>
      <c r="AE16" s="383" t="s">
        <v>90</v>
      </c>
      <c r="AF16" s="381" t="s">
        <v>86</v>
      </c>
      <c r="AG16" s="357" t="s">
        <v>87</v>
      </c>
      <c r="AH16" s="383" t="s">
        <v>35</v>
      </c>
      <c r="AI16" s="386"/>
      <c r="AJ16" s="387"/>
      <c r="AK16" s="388" t="s">
        <v>88</v>
      </c>
      <c r="AL16" s="388"/>
      <c r="AM16" s="388"/>
      <c r="AN16" s="351" t="s">
        <v>89</v>
      </c>
      <c r="AO16" s="353" t="s">
        <v>90</v>
      </c>
      <c r="AP16" s="355" t="s">
        <v>86</v>
      </c>
      <c r="AQ16" s="357" t="s">
        <v>87</v>
      </c>
      <c r="AR16" s="383" t="s">
        <v>35</v>
      </c>
      <c r="AS16" s="386"/>
      <c r="AT16" s="387"/>
      <c r="AU16" s="388" t="s">
        <v>88</v>
      </c>
      <c r="AV16" s="388"/>
      <c r="AW16" s="388"/>
      <c r="AX16" s="351" t="s">
        <v>89</v>
      </c>
      <c r="AY16" s="383" t="s">
        <v>90</v>
      </c>
      <c r="AZ16" s="381" t="s">
        <v>86</v>
      </c>
      <c r="BA16" s="357" t="s">
        <v>87</v>
      </c>
      <c r="BB16" s="383" t="s">
        <v>35</v>
      </c>
      <c r="BC16" s="386"/>
      <c r="BD16" s="387"/>
      <c r="BE16" s="388" t="s">
        <v>88</v>
      </c>
      <c r="BF16" s="388"/>
      <c r="BG16" s="388"/>
      <c r="BH16" s="351" t="s">
        <v>89</v>
      </c>
      <c r="BI16" s="353" t="s">
        <v>90</v>
      </c>
      <c r="BJ16" s="355" t="s">
        <v>86</v>
      </c>
      <c r="BK16" s="357" t="s">
        <v>87</v>
      </c>
      <c r="BL16" s="383" t="s">
        <v>35</v>
      </c>
      <c r="BM16" s="386"/>
      <c r="BN16" s="387"/>
      <c r="BO16" s="388" t="s">
        <v>88</v>
      </c>
      <c r="BP16" s="388"/>
      <c r="BQ16" s="388"/>
      <c r="BR16" s="351" t="s">
        <v>89</v>
      </c>
      <c r="BS16" s="383" t="s">
        <v>90</v>
      </c>
      <c r="BT16" s="381" t="s">
        <v>86</v>
      </c>
      <c r="BU16" s="357" t="s">
        <v>87</v>
      </c>
      <c r="BV16" s="383" t="s">
        <v>35</v>
      </c>
      <c r="BW16" s="386"/>
      <c r="BX16" s="387"/>
      <c r="BY16" s="388" t="s">
        <v>88</v>
      </c>
      <c r="BZ16" s="388"/>
      <c r="CA16" s="388"/>
      <c r="CB16" s="351" t="s">
        <v>89</v>
      </c>
      <c r="CC16" s="353" t="s">
        <v>90</v>
      </c>
      <c r="CD16" s="381" t="s">
        <v>86</v>
      </c>
      <c r="CE16" s="357" t="s">
        <v>87</v>
      </c>
      <c r="CF16" s="383" t="s">
        <v>35</v>
      </c>
      <c r="CG16" s="386"/>
      <c r="CH16" s="387"/>
      <c r="CI16" s="388" t="s">
        <v>88</v>
      </c>
      <c r="CJ16" s="388"/>
      <c r="CK16" s="388"/>
      <c r="CL16" s="351" t="s">
        <v>89</v>
      </c>
      <c r="CM16" s="353" t="s">
        <v>90</v>
      </c>
      <c r="CN16" s="355" t="s">
        <v>86</v>
      </c>
      <c r="CO16" s="357" t="s">
        <v>87</v>
      </c>
      <c r="CP16" s="383" t="s">
        <v>35</v>
      </c>
      <c r="CQ16" s="386"/>
      <c r="CR16" s="387"/>
      <c r="CS16" s="388" t="s">
        <v>88</v>
      </c>
      <c r="CT16" s="388"/>
      <c r="CU16" s="388"/>
      <c r="CV16" s="351" t="s">
        <v>89</v>
      </c>
      <c r="CW16" s="383" t="s">
        <v>90</v>
      </c>
      <c r="CX16" s="381" t="s">
        <v>86</v>
      </c>
      <c r="CY16" s="357" t="s">
        <v>87</v>
      </c>
      <c r="CZ16" s="383" t="s">
        <v>35</v>
      </c>
      <c r="DA16" s="386"/>
      <c r="DB16" s="387"/>
      <c r="DC16" s="443" t="s">
        <v>88</v>
      </c>
      <c r="DD16" s="444"/>
      <c r="DE16" s="445"/>
      <c r="DF16" s="351" t="s">
        <v>89</v>
      </c>
      <c r="DG16" s="353" t="s">
        <v>90</v>
      </c>
      <c r="DH16" s="355" t="s">
        <v>86</v>
      </c>
      <c r="DI16" s="357" t="s">
        <v>87</v>
      </c>
      <c r="DJ16" s="383" t="s">
        <v>35</v>
      </c>
      <c r="DK16" s="386"/>
      <c r="DL16" s="387"/>
      <c r="DM16" s="388" t="s">
        <v>88</v>
      </c>
      <c r="DN16" s="388"/>
      <c r="DO16" s="388"/>
      <c r="DP16" s="351" t="s">
        <v>89</v>
      </c>
      <c r="DQ16" s="383" t="s">
        <v>90</v>
      </c>
      <c r="DR16" s="381" t="s">
        <v>86</v>
      </c>
      <c r="DS16" s="357" t="s">
        <v>87</v>
      </c>
      <c r="DT16" s="383" t="s">
        <v>35</v>
      </c>
      <c r="DU16" s="386"/>
      <c r="DV16" s="387"/>
      <c r="DW16" s="388" t="s">
        <v>88</v>
      </c>
      <c r="DX16" s="388"/>
      <c r="DY16" s="388"/>
      <c r="DZ16" s="351" t="s">
        <v>89</v>
      </c>
      <c r="EA16" s="383" t="s">
        <v>90</v>
      </c>
      <c r="EB16" s="385" t="s">
        <v>91</v>
      </c>
      <c r="EC16" s="342" t="s">
        <v>92</v>
      </c>
      <c r="ED16" s="342" t="s">
        <v>93</v>
      </c>
      <c r="EE16" s="343" t="s">
        <v>94</v>
      </c>
      <c r="EF16" s="344" t="s">
        <v>95</v>
      </c>
      <c r="EG16" s="92" t="s">
        <v>96</v>
      </c>
      <c r="EH16" s="93" t="s">
        <v>97</v>
      </c>
      <c r="EI16" s="94" t="s">
        <v>98</v>
      </c>
    </row>
    <row r="17" spans="2:154" ht="23.25" thickBot="1">
      <c r="B17" s="373"/>
      <c r="C17" s="374"/>
      <c r="D17" s="349"/>
      <c r="E17" s="350"/>
      <c r="F17" s="350"/>
      <c r="G17" s="350"/>
      <c r="H17" s="435"/>
      <c r="I17" s="438"/>
      <c r="J17" s="440"/>
      <c r="K17" s="442"/>
      <c r="L17" s="382"/>
      <c r="M17" s="358"/>
      <c r="N17" s="33" t="s">
        <v>91</v>
      </c>
      <c r="O17" s="33" t="s">
        <v>92</v>
      </c>
      <c r="P17" s="33" t="s">
        <v>99</v>
      </c>
      <c r="Q17" s="66" t="s">
        <v>87</v>
      </c>
      <c r="R17" s="66" t="s">
        <v>100</v>
      </c>
      <c r="S17" s="66" t="s">
        <v>101</v>
      </c>
      <c r="T17" s="352"/>
      <c r="U17" s="354"/>
      <c r="V17" s="389"/>
      <c r="W17" s="352"/>
      <c r="X17" s="33" t="s">
        <v>91</v>
      </c>
      <c r="Y17" s="33" t="s">
        <v>92</v>
      </c>
      <c r="Z17" s="33" t="s">
        <v>99</v>
      </c>
      <c r="AA17" s="33" t="s">
        <v>87</v>
      </c>
      <c r="AB17" s="33" t="s">
        <v>100</v>
      </c>
      <c r="AC17" s="33" t="s">
        <v>101</v>
      </c>
      <c r="AD17" s="352"/>
      <c r="AE17" s="384"/>
      <c r="AF17" s="382"/>
      <c r="AG17" s="358"/>
      <c r="AH17" s="33" t="s">
        <v>91</v>
      </c>
      <c r="AI17" s="33" t="s">
        <v>92</v>
      </c>
      <c r="AJ17" s="33" t="s">
        <v>99</v>
      </c>
      <c r="AK17" s="66" t="s">
        <v>87</v>
      </c>
      <c r="AL17" s="66" t="s">
        <v>100</v>
      </c>
      <c r="AM17" s="66" t="s">
        <v>101</v>
      </c>
      <c r="AN17" s="352"/>
      <c r="AO17" s="354"/>
      <c r="AP17" s="356"/>
      <c r="AQ17" s="358"/>
      <c r="AR17" s="33" t="s">
        <v>91</v>
      </c>
      <c r="AS17" s="33" t="s">
        <v>92</v>
      </c>
      <c r="AT17" s="33" t="s">
        <v>99</v>
      </c>
      <c r="AU17" s="66" t="s">
        <v>87</v>
      </c>
      <c r="AV17" s="66" t="s">
        <v>100</v>
      </c>
      <c r="AW17" s="66" t="s">
        <v>101</v>
      </c>
      <c r="AX17" s="352"/>
      <c r="AY17" s="384"/>
      <c r="AZ17" s="382"/>
      <c r="BA17" s="358"/>
      <c r="BB17" s="33" t="s">
        <v>91</v>
      </c>
      <c r="BC17" s="33" t="s">
        <v>92</v>
      </c>
      <c r="BD17" s="33" t="s">
        <v>99</v>
      </c>
      <c r="BE17" s="66" t="s">
        <v>87</v>
      </c>
      <c r="BF17" s="66" t="s">
        <v>100</v>
      </c>
      <c r="BG17" s="66" t="s">
        <v>101</v>
      </c>
      <c r="BH17" s="352"/>
      <c r="BI17" s="354"/>
      <c r="BJ17" s="356"/>
      <c r="BK17" s="358"/>
      <c r="BL17" s="33" t="s">
        <v>91</v>
      </c>
      <c r="BM17" s="33" t="s">
        <v>92</v>
      </c>
      <c r="BN17" s="33" t="s">
        <v>99</v>
      </c>
      <c r="BO17" s="66" t="s">
        <v>87</v>
      </c>
      <c r="BP17" s="66" t="s">
        <v>100</v>
      </c>
      <c r="BQ17" s="66" t="s">
        <v>101</v>
      </c>
      <c r="BR17" s="352"/>
      <c r="BS17" s="384"/>
      <c r="BT17" s="382"/>
      <c r="BU17" s="358"/>
      <c r="BV17" s="33" t="s">
        <v>91</v>
      </c>
      <c r="BW17" s="33" t="s">
        <v>92</v>
      </c>
      <c r="BX17" s="33" t="s">
        <v>99</v>
      </c>
      <c r="BY17" s="66" t="s">
        <v>87</v>
      </c>
      <c r="BZ17" s="66" t="s">
        <v>100</v>
      </c>
      <c r="CA17" s="66" t="s">
        <v>101</v>
      </c>
      <c r="CB17" s="352"/>
      <c r="CC17" s="354"/>
      <c r="CD17" s="382"/>
      <c r="CE17" s="358"/>
      <c r="CF17" s="33" t="s">
        <v>91</v>
      </c>
      <c r="CG17" s="33" t="s">
        <v>92</v>
      </c>
      <c r="CH17" s="33" t="s">
        <v>99</v>
      </c>
      <c r="CI17" s="66" t="s">
        <v>87</v>
      </c>
      <c r="CJ17" s="66" t="s">
        <v>100</v>
      </c>
      <c r="CK17" s="66" t="s">
        <v>101</v>
      </c>
      <c r="CL17" s="352"/>
      <c r="CM17" s="354"/>
      <c r="CN17" s="356"/>
      <c r="CO17" s="358"/>
      <c r="CP17" s="33" t="s">
        <v>91</v>
      </c>
      <c r="CQ17" s="33" t="s">
        <v>92</v>
      </c>
      <c r="CR17" s="33" t="s">
        <v>99</v>
      </c>
      <c r="CS17" s="66" t="s">
        <v>87</v>
      </c>
      <c r="CT17" s="66" t="s">
        <v>100</v>
      </c>
      <c r="CU17" s="66" t="s">
        <v>101</v>
      </c>
      <c r="CV17" s="352"/>
      <c r="CW17" s="384"/>
      <c r="CX17" s="382"/>
      <c r="CY17" s="358"/>
      <c r="CZ17" s="33" t="s">
        <v>91</v>
      </c>
      <c r="DA17" s="33" t="s">
        <v>92</v>
      </c>
      <c r="DB17" s="33" t="s">
        <v>99</v>
      </c>
      <c r="DC17" s="66" t="s">
        <v>87</v>
      </c>
      <c r="DD17" s="66" t="s">
        <v>100</v>
      </c>
      <c r="DE17" s="66" t="s">
        <v>101</v>
      </c>
      <c r="DF17" s="352"/>
      <c r="DG17" s="354"/>
      <c r="DH17" s="356"/>
      <c r="DI17" s="358"/>
      <c r="DJ17" s="33" t="s">
        <v>91</v>
      </c>
      <c r="DK17" s="33" t="s">
        <v>92</v>
      </c>
      <c r="DL17" s="33" t="s">
        <v>99</v>
      </c>
      <c r="DM17" s="66" t="s">
        <v>87</v>
      </c>
      <c r="DN17" s="66" t="s">
        <v>100</v>
      </c>
      <c r="DO17" s="66" t="s">
        <v>101</v>
      </c>
      <c r="DP17" s="352"/>
      <c r="DQ17" s="384"/>
      <c r="DR17" s="382"/>
      <c r="DS17" s="358"/>
      <c r="DT17" s="33" t="s">
        <v>91</v>
      </c>
      <c r="DU17" s="33" t="s">
        <v>92</v>
      </c>
      <c r="DV17" s="33" t="s">
        <v>99</v>
      </c>
      <c r="DW17" s="66" t="s">
        <v>87</v>
      </c>
      <c r="DX17" s="66" t="s">
        <v>100</v>
      </c>
      <c r="DY17" s="66" t="s">
        <v>101</v>
      </c>
      <c r="DZ17" s="352"/>
      <c r="EA17" s="384"/>
      <c r="EB17" s="385"/>
      <c r="EC17" s="342"/>
      <c r="ED17" s="342"/>
      <c r="EE17" s="343"/>
      <c r="EF17" s="344"/>
      <c r="EG17" s="95" t="s">
        <v>102</v>
      </c>
      <c r="EH17" s="96" t="s">
        <v>103</v>
      </c>
      <c r="EI17" s="97" t="s">
        <v>103</v>
      </c>
      <c r="EJ17" s="263" t="s">
        <v>104</v>
      </c>
      <c r="EK17" s="263" t="s">
        <v>94</v>
      </c>
      <c r="EL17" s="263" t="s">
        <v>105</v>
      </c>
      <c r="EM17" s="263" t="s">
        <v>106</v>
      </c>
      <c r="EN17" s="263" t="s">
        <v>107</v>
      </c>
      <c r="EO17" s="263" t="s">
        <v>108</v>
      </c>
      <c r="EP17" s="263" t="s">
        <v>109</v>
      </c>
      <c r="EQ17" s="263" t="s">
        <v>110</v>
      </c>
      <c r="ER17" s="263" t="s">
        <v>111</v>
      </c>
      <c r="ES17" s="263" t="s">
        <v>112</v>
      </c>
      <c r="ET17" s="263" t="s">
        <v>113</v>
      </c>
      <c r="EU17" s="263" t="s">
        <v>114</v>
      </c>
      <c r="EV17" s="263" t="s">
        <v>115</v>
      </c>
      <c r="EW17" s="263" t="s">
        <v>116</v>
      </c>
      <c r="EX17" s="263" t="s">
        <v>117</v>
      </c>
    </row>
    <row r="18" spans="2:154" ht="76.5" customHeight="1">
      <c r="B18" s="393">
        <v>1</v>
      </c>
      <c r="C18" s="398" t="s">
        <v>118</v>
      </c>
      <c r="D18" s="4">
        <v>1</v>
      </c>
      <c r="E18" s="430" t="s">
        <v>119</v>
      </c>
      <c r="F18" s="431"/>
      <c r="G18" s="432"/>
      <c r="H18" s="5" t="s">
        <v>120</v>
      </c>
      <c r="I18" s="34" t="s">
        <v>121</v>
      </c>
      <c r="J18" s="35">
        <v>42125</v>
      </c>
      <c r="K18" s="36">
        <v>42248</v>
      </c>
      <c r="L18" s="37"/>
      <c r="M18" s="38"/>
      <c r="N18" s="39"/>
      <c r="O18" s="39"/>
      <c r="P18" s="39"/>
      <c r="Q18" s="38"/>
      <c r="R18" s="38"/>
      <c r="S18" s="38"/>
      <c r="T18" s="67"/>
      <c r="U18" s="68"/>
      <c r="V18" s="37"/>
      <c r="W18" s="38"/>
      <c r="X18" s="39"/>
      <c r="Y18" s="39"/>
      <c r="Z18" s="39"/>
      <c r="AA18" s="38"/>
      <c r="AB18" s="38"/>
      <c r="AC18" s="38"/>
      <c r="AD18" s="67"/>
      <c r="AE18" s="68"/>
      <c r="AF18" s="37"/>
      <c r="AG18" s="38"/>
      <c r="AH18" s="39"/>
      <c r="AI18" s="39"/>
      <c r="AJ18" s="39"/>
      <c r="AK18" s="38"/>
      <c r="AL18" s="38"/>
      <c r="AM18" s="38"/>
      <c r="AN18" s="67"/>
      <c r="AO18" s="68"/>
      <c r="AP18" s="37"/>
      <c r="AQ18" s="38"/>
      <c r="AR18" s="39"/>
      <c r="AS18" s="39"/>
      <c r="AT18" s="39"/>
      <c r="AU18" s="38"/>
      <c r="AV18" s="38"/>
      <c r="AW18" s="38"/>
      <c r="AX18" s="67"/>
      <c r="AY18" s="68"/>
      <c r="AZ18" s="37" t="s">
        <v>122</v>
      </c>
      <c r="BA18" s="38" t="s">
        <v>194</v>
      </c>
      <c r="BB18" s="39"/>
      <c r="BC18" s="39"/>
      <c r="BD18" s="39"/>
      <c r="BE18" s="38" t="s">
        <v>194</v>
      </c>
      <c r="BF18" s="38" t="s">
        <v>194</v>
      </c>
      <c r="BG18" s="38"/>
      <c r="BH18" s="336" t="s">
        <v>268</v>
      </c>
      <c r="BI18" s="68"/>
      <c r="BJ18" s="37" t="s">
        <v>122</v>
      </c>
      <c r="BK18" s="38"/>
      <c r="BL18" s="39"/>
      <c r="BM18" s="39"/>
      <c r="BN18" s="39"/>
      <c r="BO18" s="38"/>
      <c r="BP18" s="38"/>
      <c r="BQ18" s="38"/>
      <c r="BR18" s="67"/>
      <c r="BS18" s="68"/>
      <c r="BT18" s="37"/>
      <c r="BU18" s="38"/>
      <c r="BV18" s="39"/>
      <c r="BW18" s="39"/>
      <c r="BX18" s="39"/>
      <c r="BY18" s="38"/>
      <c r="BZ18" s="38"/>
      <c r="CA18" s="38"/>
      <c r="CB18" s="336" t="s">
        <v>269</v>
      </c>
      <c r="CC18" s="68"/>
      <c r="CD18" s="37"/>
      <c r="CE18" s="38"/>
      <c r="CF18" s="39"/>
      <c r="CG18" s="39"/>
      <c r="CH18" s="39"/>
      <c r="CI18" s="38"/>
      <c r="CJ18" s="38"/>
      <c r="CK18" s="38"/>
      <c r="CL18" s="67"/>
      <c r="CM18" s="68"/>
      <c r="CN18" s="37" t="s">
        <v>122</v>
      </c>
      <c r="CO18" s="38"/>
      <c r="CP18" s="39"/>
      <c r="CQ18" s="39"/>
      <c r="CR18" s="39"/>
      <c r="CS18" s="38"/>
      <c r="CT18" s="38"/>
      <c r="CU18" s="38"/>
      <c r="CV18" s="67"/>
      <c r="CW18" s="68"/>
      <c r="CX18" s="37"/>
      <c r="CY18" s="38"/>
      <c r="CZ18" s="39"/>
      <c r="DA18" s="39"/>
      <c r="DB18" s="39"/>
      <c r="DC18" s="38"/>
      <c r="DD18" s="38"/>
      <c r="DE18" s="38"/>
      <c r="DF18" s="67"/>
      <c r="DG18" s="68"/>
      <c r="DH18" s="37"/>
      <c r="DI18" s="38"/>
      <c r="DJ18" s="39"/>
      <c r="DK18" s="39"/>
      <c r="DL18" s="39"/>
      <c r="DM18" s="38"/>
      <c r="DN18" s="38"/>
      <c r="DO18" s="38"/>
      <c r="DP18" s="67"/>
      <c r="DQ18" s="68"/>
      <c r="DR18" s="37"/>
      <c r="DS18" s="38"/>
      <c r="DT18" s="39"/>
      <c r="DU18" s="39"/>
      <c r="DV18" s="39"/>
      <c r="DW18" s="38"/>
      <c r="DX18" s="38"/>
      <c r="DY18" s="38"/>
      <c r="DZ18" s="67"/>
      <c r="EA18" s="68"/>
      <c r="EB18" s="186">
        <f>N18+X18+AH18+AR18+BB18+BL18+BV18+CF18+CP18+CZ18+DJ18+DT18</f>
        <v>0</v>
      </c>
      <c r="EC18" s="187">
        <f>O18+Y18+AI18+AS18+BC18+BM18+BW18+CG18+CQ18+DA18+DK18+DU18</f>
        <v>0</v>
      </c>
      <c r="ED18" s="187">
        <f aca="true" t="shared" si="0" ref="ED18:ED24">EB18-EC18</f>
        <v>0</v>
      </c>
      <c r="EE18" s="188"/>
      <c r="EF18" s="236"/>
      <c r="EG18" s="99">
        <v>100</v>
      </c>
      <c r="EH18" s="100"/>
      <c r="EI18" s="68"/>
      <c r="EJ18" s="263">
        <f aca="true" t="shared" si="1" ref="EJ18:EJ32">EF18</f>
        <v>0</v>
      </c>
      <c r="EK18" s="263">
        <f aca="true" t="shared" si="2" ref="EK18:EK32">EE18</f>
        <v>0</v>
      </c>
      <c r="EL18" s="263">
        <f aca="true" t="shared" si="3" ref="EL18:EL32">N18</f>
        <v>0</v>
      </c>
      <c r="EM18" s="263">
        <f aca="true" t="shared" si="4" ref="EM18:EM32">X18</f>
        <v>0</v>
      </c>
      <c r="EN18" s="263">
        <f aca="true" t="shared" si="5" ref="EN18:EN32">AH18</f>
        <v>0</v>
      </c>
      <c r="EO18" s="263">
        <f aca="true" t="shared" si="6" ref="EO18:EO32">AR18</f>
        <v>0</v>
      </c>
      <c r="EP18" s="263">
        <f aca="true" t="shared" si="7" ref="EP18:EP32">BB18</f>
        <v>0</v>
      </c>
      <c r="EQ18" s="263">
        <f aca="true" t="shared" si="8" ref="EQ18:EQ32">BL18</f>
        <v>0</v>
      </c>
      <c r="ER18" s="263">
        <f aca="true" t="shared" si="9" ref="ER18:ER32">BV18</f>
        <v>0</v>
      </c>
      <c r="ES18" s="263">
        <f aca="true" t="shared" si="10" ref="ES18:ES32">CF18</f>
        <v>0</v>
      </c>
      <c r="ET18" s="263">
        <f aca="true" t="shared" si="11" ref="ET18:ET32">CP18</f>
        <v>0</v>
      </c>
      <c r="EU18" s="263">
        <f aca="true" t="shared" si="12" ref="EU18:EU32">CZ18</f>
        <v>0</v>
      </c>
      <c r="EV18" s="263">
        <f aca="true" t="shared" si="13" ref="EV18:EV32">DJ18</f>
        <v>0</v>
      </c>
      <c r="EW18" s="263">
        <f aca="true" t="shared" si="14" ref="EW18:EW32">DT18</f>
        <v>0</v>
      </c>
      <c r="EX18" s="263">
        <f aca="true" t="shared" si="15" ref="EX18:EX32">SUM(EL18:EW18)</f>
        <v>0</v>
      </c>
    </row>
    <row r="19" spans="2:154" ht="89.25" customHeight="1">
      <c r="B19" s="394"/>
      <c r="C19" s="399"/>
      <c r="D19" s="6">
        <v>2</v>
      </c>
      <c r="E19" s="418" t="s">
        <v>123</v>
      </c>
      <c r="F19" s="419"/>
      <c r="G19" s="420"/>
      <c r="H19" s="7" t="s">
        <v>124</v>
      </c>
      <c r="I19" s="40" t="s">
        <v>121</v>
      </c>
      <c r="J19" s="41">
        <v>42125</v>
      </c>
      <c r="K19" s="42">
        <v>42248</v>
      </c>
      <c r="L19" s="43"/>
      <c r="M19" s="44"/>
      <c r="N19" s="45"/>
      <c r="O19" s="45"/>
      <c r="P19" s="45"/>
      <c r="Q19" s="44"/>
      <c r="R19" s="44"/>
      <c r="S19" s="44"/>
      <c r="T19" s="69"/>
      <c r="U19" s="70"/>
      <c r="V19" s="43"/>
      <c r="W19" s="44"/>
      <c r="X19" s="45"/>
      <c r="Y19" s="45"/>
      <c r="Z19" s="45"/>
      <c r="AA19" s="44"/>
      <c r="AB19" s="44"/>
      <c r="AC19" s="44"/>
      <c r="AD19" s="69"/>
      <c r="AE19" s="70"/>
      <c r="AF19" s="43"/>
      <c r="AG19" s="44"/>
      <c r="AH19" s="45"/>
      <c r="AI19" s="45"/>
      <c r="AJ19" s="45"/>
      <c r="AK19" s="44"/>
      <c r="AL19" s="44"/>
      <c r="AM19" s="44"/>
      <c r="AN19" s="69"/>
      <c r="AO19" s="70"/>
      <c r="AP19" s="43"/>
      <c r="AQ19" s="44"/>
      <c r="AR19" s="45"/>
      <c r="AS19" s="45"/>
      <c r="AT19" s="45"/>
      <c r="AU19" s="44"/>
      <c r="AV19" s="44"/>
      <c r="AW19" s="44"/>
      <c r="AX19" s="69"/>
      <c r="AY19" s="70"/>
      <c r="AZ19" s="43" t="s">
        <v>122</v>
      </c>
      <c r="BA19" s="44" t="s">
        <v>194</v>
      </c>
      <c r="BB19" s="45"/>
      <c r="BC19" s="45"/>
      <c r="BD19" s="45"/>
      <c r="BE19" s="44" t="s">
        <v>194</v>
      </c>
      <c r="BF19" s="44" t="s">
        <v>194</v>
      </c>
      <c r="BG19" s="44"/>
      <c r="BH19" s="335"/>
      <c r="BI19" s="70"/>
      <c r="BJ19" s="43"/>
      <c r="BK19" s="44"/>
      <c r="BL19" s="45"/>
      <c r="BM19" s="45"/>
      <c r="BN19" s="45"/>
      <c r="BO19" s="44"/>
      <c r="BP19" s="44"/>
      <c r="BQ19" s="44"/>
      <c r="BR19" s="69"/>
      <c r="BS19" s="70"/>
      <c r="BT19" s="43"/>
      <c r="BU19" s="44"/>
      <c r="BV19" s="45"/>
      <c r="BW19" s="45"/>
      <c r="BX19" s="45"/>
      <c r="BY19" s="44"/>
      <c r="BZ19" s="44"/>
      <c r="CA19" s="44"/>
      <c r="CB19" s="335"/>
      <c r="CC19" s="70"/>
      <c r="CD19" s="43"/>
      <c r="CE19" s="44"/>
      <c r="CF19" s="45"/>
      <c r="CG19" s="45"/>
      <c r="CH19" s="45"/>
      <c r="CI19" s="44"/>
      <c r="CJ19" s="44"/>
      <c r="CK19" s="44"/>
      <c r="CL19" s="69"/>
      <c r="CM19" s="70"/>
      <c r="CN19" s="43" t="s">
        <v>122</v>
      </c>
      <c r="CO19" s="44"/>
      <c r="CP19" s="45"/>
      <c r="CQ19" s="45"/>
      <c r="CR19" s="45"/>
      <c r="CS19" s="44"/>
      <c r="CT19" s="44"/>
      <c r="CU19" s="44"/>
      <c r="CV19" s="69"/>
      <c r="CW19" s="70"/>
      <c r="CX19" s="43"/>
      <c r="CY19" s="44"/>
      <c r="CZ19" s="45"/>
      <c r="DA19" s="45"/>
      <c r="DB19" s="45"/>
      <c r="DC19" s="44"/>
      <c r="DD19" s="44"/>
      <c r="DE19" s="44"/>
      <c r="DF19" s="69"/>
      <c r="DG19" s="70"/>
      <c r="DH19" s="43"/>
      <c r="DI19" s="44"/>
      <c r="DJ19" s="45"/>
      <c r="DK19" s="45"/>
      <c r="DL19" s="45"/>
      <c r="DM19" s="44"/>
      <c r="DN19" s="44"/>
      <c r="DO19" s="44"/>
      <c r="DP19" s="69"/>
      <c r="DQ19" s="70"/>
      <c r="DR19" s="43"/>
      <c r="DS19" s="44"/>
      <c r="DT19" s="45"/>
      <c r="DU19" s="45"/>
      <c r="DV19" s="45"/>
      <c r="DW19" s="44"/>
      <c r="DX19" s="44"/>
      <c r="DY19" s="44"/>
      <c r="DZ19" s="69"/>
      <c r="EA19" s="70"/>
      <c r="EB19" s="84">
        <f>N19+X19+AH19+AR19+BB19+BL19+BV19+CF19+CP19+CZ19+DJ19+DT19</f>
        <v>0</v>
      </c>
      <c r="EC19" s="85">
        <f>O19+Y19+AI19+AS19+BC19+BM19+BW19+CG19+CQ19+DA19+DK19+DU19</f>
        <v>0</v>
      </c>
      <c r="ED19" s="85">
        <f t="shared" si="0"/>
        <v>0</v>
      </c>
      <c r="EE19" s="128"/>
      <c r="EF19" s="196"/>
      <c r="EG19" s="101">
        <v>100</v>
      </c>
      <c r="EH19" s="102"/>
      <c r="EI19" s="70"/>
      <c r="EJ19" s="263">
        <f t="shared" si="1"/>
        <v>0</v>
      </c>
      <c r="EK19" s="263">
        <f t="shared" si="2"/>
        <v>0</v>
      </c>
      <c r="EL19" s="263">
        <f t="shared" si="3"/>
        <v>0</v>
      </c>
      <c r="EM19" s="263">
        <f t="shared" si="4"/>
        <v>0</v>
      </c>
      <c r="EN19" s="263">
        <f t="shared" si="5"/>
        <v>0</v>
      </c>
      <c r="EO19" s="263">
        <f t="shared" si="6"/>
        <v>0</v>
      </c>
      <c r="EP19" s="263">
        <f t="shared" si="7"/>
        <v>0</v>
      </c>
      <c r="EQ19" s="263">
        <f t="shared" si="8"/>
        <v>0</v>
      </c>
      <c r="ER19" s="263">
        <f t="shared" si="9"/>
        <v>0</v>
      </c>
      <c r="ES19" s="263">
        <f t="shared" si="10"/>
        <v>0</v>
      </c>
      <c r="ET19" s="263">
        <f t="shared" si="11"/>
        <v>0</v>
      </c>
      <c r="EU19" s="263">
        <f t="shared" si="12"/>
        <v>0</v>
      </c>
      <c r="EV19" s="263">
        <f t="shared" si="13"/>
        <v>0</v>
      </c>
      <c r="EW19" s="263">
        <f t="shared" si="14"/>
        <v>0</v>
      </c>
      <c r="EX19" s="263">
        <f t="shared" si="15"/>
        <v>0</v>
      </c>
    </row>
    <row r="20" spans="2:154" ht="12.75" customHeight="1" thickBot="1">
      <c r="B20" s="395"/>
      <c r="C20" s="400"/>
      <c r="D20" s="424"/>
      <c r="E20" s="425"/>
      <c r="F20" s="425"/>
      <c r="G20" s="426"/>
      <c r="H20" s="109"/>
      <c r="I20" s="111"/>
      <c r="J20" s="112"/>
      <c r="K20" s="113"/>
      <c r="L20" s="114"/>
      <c r="M20" s="115"/>
      <c r="N20" s="116"/>
      <c r="O20" s="116"/>
      <c r="P20" s="116"/>
      <c r="Q20" s="115"/>
      <c r="R20" s="115"/>
      <c r="S20" s="115"/>
      <c r="T20" s="123"/>
      <c r="U20" s="124"/>
      <c r="V20" s="114"/>
      <c r="W20" s="115"/>
      <c r="X20" s="116"/>
      <c r="Y20" s="116"/>
      <c r="Z20" s="116"/>
      <c r="AA20" s="115"/>
      <c r="AB20" s="115"/>
      <c r="AC20" s="115"/>
      <c r="AD20" s="123"/>
      <c r="AE20" s="124"/>
      <c r="AF20" s="114"/>
      <c r="AG20" s="115"/>
      <c r="AH20" s="116"/>
      <c r="AI20" s="116"/>
      <c r="AJ20" s="116"/>
      <c r="AK20" s="115"/>
      <c r="AL20" s="115"/>
      <c r="AM20" s="115"/>
      <c r="AN20" s="123"/>
      <c r="AO20" s="124"/>
      <c r="AP20" s="114"/>
      <c r="AQ20" s="115"/>
      <c r="AR20" s="116"/>
      <c r="AS20" s="116"/>
      <c r="AT20" s="116"/>
      <c r="AU20" s="115"/>
      <c r="AV20" s="115"/>
      <c r="AW20" s="115"/>
      <c r="AX20" s="123"/>
      <c r="AY20" s="124"/>
      <c r="AZ20" s="114"/>
      <c r="BA20" s="115"/>
      <c r="BB20" s="116"/>
      <c r="BC20" s="116"/>
      <c r="BD20" s="116"/>
      <c r="BE20" s="115"/>
      <c r="BF20" s="115"/>
      <c r="BG20" s="115"/>
      <c r="BH20" s="123"/>
      <c r="BI20" s="124"/>
      <c r="BJ20" s="114"/>
      <c r="BK20" s="115"/>
      <c r="BL20" s="116"/>
      <c r="BM20" s="116"/>
      <c r="BN20" s="116"/>
      <c r="BO20" s="115"/>
      <c r="BP20" s="115"/>
      <c r="BQ20" s="115"/>
      <c r="BR20" s="123"/>
      <c r="BS20" s="124"/>
      <c r="BT20" s="114"/>
      <c r="BU20" s="115"/>
      <c r="BV20" s="116"/>
      <c r="BW20" s="116"/>
      <c r="BX20" s="116"/>
      <c r="BY20" s="115"/>
      <c r="BZ20" s="115"/>
      <c r="CA20" s="115"/>
      <c r="CB20" s="123"/>
      <c r="CC20" s="124"/>
      <c r="CD20" s="114"/>
      <c r="CE20" s="115"/>
      <c r="CF20" s="116"/>
      <c r="CG20" s="116"/>
      <c r="CH20" s="116"/>
      <c r="CI20" s="115"/>
      <c r="CJ20" s="115"/>
      <c r="CK20" s="115"/>
      <c r="CL20" s="123"/>
      <c r="CM20" s="124"/>
      <c r="CN20" s="114"/>
      <c r="CO20" s="115"/>
      <c r="CP20" s="116"/>
      <c r="CQ20" s="116"/>
      <c r="CR20" s="116"/>
      <c r="CS20" s="115"/>
      <c r="CT20" s="115"/>
      <c r="CU20" s="115"/>
      <c r="CV20" s="123"/>
      <c r="CW20" s="124"/>
      <c r="CX20" s="114"/>
      <c r="CY20" s="115"/>
      <c r="CZ20" s="116"/>
      <c r="DA20" s="116"/>
      <c r="DB20" s="116"/>
      <c r="DC20" s="115"/>
      <c r="DD20" s="115"/>
      <c r="DE20" s="115"/>
      <c r="DF20" s="123"/>
      <c r="DG20" s="124"/>
      <c r="DH20" s="114"/>
      <c r="DI20" s="115"/>
      <c r="DJ20" s="116"/>
      <c r="DK20" s="116"/>
      <c r="DL20" s="116"/>
      <c r="DM20" s="115"/>
      <c r="DN20" s="115"/>
      <c r="DO20" s="115"/>
      <c r="DP20" s="123"/>
      <c r="DQ20" s="124"/>
      <c r="DR20" s="114"/>
      <c r="DS20" s="115"/>
      <c r="DT20" s="116"/>
      <c r="DU20" s="116"/>
      <c r="DV20" s="116"/>
      <c r="DW20" s="115"/>
      <c r="DX20" s="115"/>
      <c r="DY20" s="115"/>
      <c r="DZ20" s="123"/>
      <c r="EA20" s="124"/>
      <c r="EB20" s="189"/>
      <c r="EC20" s="190"/>
      <c r="ED20" s="190"/>
      <c r="EE20" s="237"/>
      <c r="EF20" s="238"/>
      <c r="EG20" s="131"/>
      <c r="EH20" s="132"/>
      <c r="EI20" s="124"/>
      <c r="EJ20" s="263">
        <f t="shared" si="1"/>
        <v>0</v>
      </c>
      <c r="EK20" s="263">
        <f t="shared" si="2"/>
        <v>0</v>
      </c>
      <c r="EL20" s="263">
        <f t="shared" si="3"/>
        <v>0</v>
      </c>
      <c r="EM20" s="263">
        <f t="shared" si="4"/>
        <v>0</v>
      </c>
      <c r="EN20" s="263">
        <f t="shared" si="5"/>
        <v>0</v>
      </c>
      <c r="EO20" s="263">
        <f t="shared" si="6"/>
        <v>0</v>
      </c>
      <c r="EP20" s="263">
        <f t="shared" si="7"/>
        <v>0</v>
      </c>
      <c r="EQ20" s="263">
        <f t="shared" si="8"/>
        <v>0</v>
      </c>
      <c r="ER20" s="263">
        <f t="shared" si="9"/>
        <v>0</v>
      </c>
      <c r="ES20" s="263">
        <f t="shared" si="10"/>
        <v>0</v>
      </c>
      <c r="ET20" s="263">
        <f t="shared" si="11"/>
        <v>0</v>
      </c>
      <c r="EU20" s="263">
        <f t="shared" si="12"/>
        <v>0</v>
      </c>
      <c r="EV20" s="263">
        <f t="shared" si="13"/>
        <v>0</v>
      </c>
      <c r="EW20" s="263">
        <f t="shared" si="14"/>
        <v>0</v>
      </c>
      <c r="EX20" s="263">
        <f t="shared" si="15"/>
        <v>0</v>
      </c>
    </row>
    <row r="21" spans="2:154" ht="51" customHeight="1">
      <c r="B21" s="396">
        <v>2</v>
      </c>
      <c r="C21" s="401" t="s">
        <v>125</v>
      </c>
      <c r="D21" s="137">
        <v>1</v>
      </c>
      <c r="E21" s="412" t="s">
        <v>126</v>
      </c>
      <c r="F21" s="413"/>
      <c r="G21" s="414"/>
      <c r="H21" s="217" t="s">
        <v>127</v>
      </c>
      <c r="I21" s="224" t="s">
        <v>128</v>
      </c>
      <c r="J21" s="155">
        <v>42064</v>
      </c>
      <c r="K21" s="156">
        <v>42095</v>
      </c>
      <c r="L21" s="157"/>
      <c r="M21" s="158"/>
      <c r="N21" s="159"/>
      <c r="O21" s="159"/>
      <c r="P21" s="159"/>
      <c r="Q21" s="158"/>
      <c r="R21" s="158"/>
      <c r="S21" s="158"/>
      <c r="T21" s="177"/>
      <c r="U21" s="178"/>
      <c r="V21" s="157"/>
      <c r="W21" s="158"/>
      <c r="X21" s="159"/>
      <c r="Y21" s="159"/>
      <c r="Z21" s="159"/>
      <c r="AA21" s="158"/>
      <c r="AB21" s="158"/>
      <c r="AC21" s="158"/>
      <c r="AD21" s="177"/>
      <c r="AE21" s="178"/>
      <c r="AF21" s="157" t="s">
        <v>122</v>
      </c>
      <c r="AG21" s="158"/>
      <c r="AH21" s="159">
        <v>12500</v>
      </c>
      <c r="AI21" s="159"/>
      <c r="AJ21" s="159"/>
      <c r="AK21" s="158"/>
      <c r="AL21" s="158"/>
      <c r="AM21" s="158"/>
      <c r="AN21" s="340" t="s">
        <v>290</v>
      </c>
      <c r="AO21" s="178"/>
      <c r="AP21" s="157" t="s">
        <v>122</v>
      </c>
      <c r="AQ21" s="158"/>
      <c r="AR21" s="159">
        <v>12500</v>
      </c>
      <c r="AS21" s="159"/>
      <c r="AT21" s="159"/>
      <c r="AU21" s="158"/>
      <c r="AV21" s="158"/>
      <c r="AW21" s="158"/>
      <c r="AX21" s="177"/>
      <c r="AY21" s="178"/>
      <c r="AZ21" s="157"/>
      <c r="BA21" s="158"/>
      <c r="BB21" s="159"/>
      <c r="BC21" s="159"/>
      <c r="BD21" s="159"/>
      <c r="BE21" s="158"/>
      <c r="BF21" s="158"/>
      <c r="BG21" s="158"/>
      <c r="BH21" s="177"/>
      <c r="BI21" s="178"/>
      <c r="BJ21" s="157"/>
      <c r="BK21" s="158"/>
      <c r="BL21" s="159"/>
      <c r="BM21" s="159"/>
      <c r="BN21" s="159"/>
      <c r="BO21" s="158"/>
      <c r="BP21" s="158"/>
      <c r="BQ21" s="158"/>
      <c r="BR21" s="177"/>
      <c r="BS21" s="178"/>
      <c r="BT21" s="157"/>
      <c r="BU21" s="158"/>
      <c r="BV21" s="159"/>
      <c r="BW21" s="159"/>
      <c r="BX21" s="159"/>
      <c r="BY21" s="158"/>
      <c r="BZ21" s="158"/>
      <c r="CA21" s="158"/>
      <c r="CB21" s="177"/>
      <c r="CC21" s="178"/>
      <c r="CD21" s="157"/>
      <c r="CE21" s="158"/>
      <c r="CF21" s="159"/>
      <c r="CG21" s="159"/>
      <c r="CH21" s="159"/>
      <c r="CI21" s="158"/>
      <c r="CJ21" s="158"/>
      <c r="CK21" s="158"/>
      <c r="CL21" s="177"/>
      <c r="CM21" s="178"/>
      <c r="CN21" s="157"/>
      <c r="CO21" s="158"/>
      <c r="CP21" s="159"/>
      <c r="CQ21" s="159"/>
      <c r="CR21" s="159"/>
      <c r="CS21" s="158"/>
      <c r="CT21" s="158"/>
      <c r="CU21" s="158"/>
      <c r="CV21" s="177"/>
      <c r="CW21" s="337" t="s">
        <v>291</v>
      </c>
      <c r="CX21" s="157"/>
      <c r="CY21" s="158"/>
      <c r="CZ21" s="159"/>
      <c r="DA21" s="159"/>
      <c r="DB21" s="159"/>
      <c r="DC21" s="158"/>
      <c r="DD21" s="158"/>
      <c r="DE21" s="158"/>
      <c r="DF21" s="177"/>
      <c r="DG21" s="178"/>
      <c r="DH21" s="157"/>
      <c r="DI21" s="158"/>
      <c r="DJ21" s="159"/>
      <c r="DK21" s="159"/>
      <c r="DL21" s="159"/>
      <c r="DM21" s="158"/>
      <c r="DN21" s="158"/>
      <c r="DO21" s="158"/>
      <c r="DP21" s="177"/>
      <c r="DQ21" s="178"/>
      <c r="DR21" s="157"/>
      <c r="DS21" s="158"/>
      <c r="DT21" s="159"/>
      <c r="DU21" s="159"/>
      <c r="DV21" s="159"/>
      <c r="DW21" s="158"/>
      <c r="DX21" s="158"/>
      <c r="DY21" s="158"/>
      <c r="DZ21" s="177"/>
      <c r="EA21" s="178"/>
      <c r="EB21" s="192">
        <f aca="true" t="shared" si="16" ref="EB21:EC23">N21+X21+AH21+AR21+BB21+BL21+BV21+CF21+CP21+CZ21+DJ21+DT21</f>
        <v>25000</v>
      </c>
      <c r="EC21" s="193">
        <f t="shared" si="16"/>
        <v>0</v>
      </c>
      <c r="ED21" s="193">
        <f t="shared" si="0"/>
        <v>25000</v>
      </c>
      <c r="EE21" s="129" t="s">
        <v>129</v>
      </c>
      <c r="EF21" s="239">
        <v>3751</v>
      </c>
      <c r="EG21" s="207">
        <v>0</v>
      </c>
      <c r="EH21" s="208"/>
      <c r="EI21" s="337" t="s">
        <v>292</v>
      </c>
      <c r="EJ21" s="263">
        <f t="shared" si="1"/>
        <v>3751</v>
      </c>
      <c r="EK21" s="263" t="str">
        <f t="shared" si="2"/>
        <v>VIATICOS EN EL PAIS</v>
      </c>
      <c r="EL21" s="263">
        <f t="shared" si="3"/>
        <v>0</v>
      </c>
      <c r="EM21" s="263">
        <f t="shared" si="4"/>
        <v>0</v>
      </c>
      <c r="EN21" s="263">
        <f t="shared" si="5"/>
        <v>12500</v>
      </c>
      <c r="EO21" s="263">
        <f t="shared" si="6"/>
        <v>12500</v>
      </c>
      <c r="EP21" s="263">
        <f t="shared" si="7"/>
        <v>0</v>
      </c>
      <c r="EQ21" s="263">
        <f t="shared" si="8"/>
        <v>0</v>
      </c>
      <c r="ER21" s="263">
        <f t="shared" si="9"/>
        <v>0</v>
      </c>
      <c r="ES21" s="263">
        <f t="shared" si="10"/>
        <v>0</v>
      </c>
      <c r="ET21" s="263">
        <f t="shared" si="11"/>
        <v>0</v>
      </c>
      <c r="EU21" s="263">
        <f t="shared" si="12"/>
        <v>0</v>
      </c>
      <c r="EV21" s="263">
        <f t="shared" si="13"/>
        <v>0</v>
      </c>
      <c r="EW21" s="263">
        <f t="shared" si="14"/>
        <v>0</v>
      </c>
      <c r="EX21" s="263">
        <f t="shared" si="15"/>
        <v>25000</v>
      </c>
    </row>
    <row r="22" spans="2:154" ht="44.25" customHeight="1">
      <c r="B22" s="394"/>
      <c r="C22" s="399"/>
      <c r="D22" s="6">
        <v>2</v>
      </c>
      <c r="E22" s="415" t="s">
        <v>130</v>
      </c>
      <c r="F22" s="416"/>
      <c r="G22" s="417"/>
      <c r="H22" s="7" t="s">
        <v>131</v>
      </c>
      <c r="I22" s="40" t="s">
        <v>132</v>
      </c>
      <c r="J22" s="112">
        <v>42064</v>
      </c>
      <c r="K22" s="113">
        <v>42095</v>
      </c>
      <c r="L22" s="43"/>
      <c r="M22" s="44"/>
      <c r="N22" s="45"/>
      <c r="O22" s="45"/>
      <c r="P22" s="45"/>
      <c r="Q22" s="44"/>
      <c r="R22" s="44"/>
      <c r="S22" s="44"/>
      <c r="T22" s="69"/>
      <c r="U22" s="70"/>
      <c r="V22" s="43"/>
      <c r="W22" s="44"/>
      <c r="X22" s="45"/>
      <c r="Y22" s="45"/>
      <c r="Z22" s="45"/>
      <c r="AA22" s="44"/>
      <c r="AB22" s="44"/>
      <c r="AC22" s="44"/>
      <c r="AD22" s="69"/>
      <c r="AE22" s="70"/>
      <c r="AF22" s="43" t="s">
        <v>122</v>
      </c>
      <c r="AG22" s="44"/>
      <c r="AH22" s="45">
        <v>1500</v>
      </c>
      <c r="AI22" s="45"/>
      <c r="AJ22" s="45"/>
      <c r="AK22" s="44"/>
      <c r="AL22" s="44"/>
      <c r="AM22" s="44"/>
      <c r="AN22" s="341"/>
      <c r="AO22" s="70"/>
      <c r="AP22" s="43" t="s">
        <v>122</v>
      </c>
      <c r="AQ22" s="44"/>
      <c r="AR22" s="45">
        <v>1500</v>
      </c>
      <c r="AS22" s="45"/>
      <c r="AT22" s="45"/>
      <c r="AU22" s="44"/>
      <c r="AV22" s="44"/>
      <c r="AW22" s="44"/>
      <c r="AX22" s="69"/>
      <c r="AY22" s="70"/>
      <c r="AZ22" s="43"/>
      <c r="BA22" s="44"/>
      <c r="BB22" s="45"/>
      <c r="BC22" s="45"/>
      <c r="BD22" s="45"/>
      <c r="BE22" s="44"/>
      <c r="BF22" s="44"/>
      <c r="BG22" s="44"/>
      <c r="BH22" s="69"/>
      <c r="BI22" s="70"/>
      <c r="BJ22" s="43"/>
      <c r="BK22" s="44"/>
      <c r="BL22" s="45"/>
      <c r="BM22" s="45"/>
      <c r="BN22" s="45"/>
      <c r="BO22" s="44"/>
      <c r="BP22" s="44"/>
      <c r="BQ22" s="44"/>
      <c r="BR22" s="69"/>
      <c r="BS22" s="70"/>
      <c r="BT22" s="43"/>
      <c r="BU22" s="44"/>
      <c r="BV22" s="45"/>
      <c r="BW22" s="45"/>
      <c r="BX22" s="45"/>
      <c r="BY22" s="44"/>
      <c r="BZ22" s="44"/>
      <c r="CA22" s="44"/>
      <c r="CB22" s="69"/>
      <c r="CC22" s="70"/>
      <c r="CD22" s="43"/>
      <c r="CE22" s="44"/>
      <c r="CF22" s="45"/>
      <c r="CG22" s="45"/>
      <c r="CH22" s="45"/>
      <c r="CI22" s="44"/>
      <c r="CJ22" s="44"/>
      <c r="CK22" s="44"/>
      <c r="CL22" s="69"/>
      <c r="CM22" s="70"/>
      <c r="CN22" s="43"/>
      <c r="CO22" s="44"/>
      <c r="CP22" s="45"/>
      <c r="CQ22" s="45"/>
      <c r="CR22" s="45"/>
      <c r="CS22" s="44"/>
      <c r="CT22" s="44"/>
      <c r="CU22" s="44"/>
      <c r="CV22" s="69"/>
      <c r="CW22" s="338"/>
      <c r="CX22" s="43"/>
      <c r="CY22" s="44"/>
      <c r="CZ22" s="45"/>
      <c r="DA22" s="45"/>
      <c r="DB22" s="45"/>
      <c r="DC22" s="44"/>
      <c r="DD22" s="44"/>
      <c r="DE22" s="44"/>
      <c r="DF22" s="69"/>
      <c r="DG22" s="70"/>
      <c r="DH22" s="43"/>
      <c r="DI22" s="44"/>
      <c r="DJ22" s="45"/>
      <c r="DK22" s="45"/>
      <c r="DL22" s="45"/>
      <c r="DM22" s="44"/>
      <c r="DN22" s="44"/>
      <c r="DO22" s="44"/>
      <c r="DP22" s="69"/>
      <c r="DQ22" s="70"/>
      <c r="DR22" s="43"/>
      <c r="DS22" s="44"/>
      <c r="DT22" s="45"/>
      <c r="DU22" s="45"/>
      <c r="DV22" s="45"/>
      <c r="DW22" s="44"/>
      <c r="DX22" s="44"/>
      <c r="DY22" s="44"/>
      <c r="DZ22" s="69"/>
      <c r="EA22" s="70"/>
      <c r="EB22" s="84">
        <f t="shared" si="16"/>
        <v>3000</v>
      </c>
      <c r="EC22" s="85">
        <f t="shared" si="16"/>
        <v>0</v>
      </c>
      <c r="ED22" s="85">
        <f t="shared" si="0"/>
        <v>3000</v>
      </c>
      <c r="EE22" s="128" t="s">
        <v>129</v>
      </c>
      <c r="EF22" s="196">
        <v>3751</v>
      </c>
      <c r="EG22" s="101">
        <v>0</v>
      </c>
      <c r="EH22" s="102"/>
      <c r="EI22" s="338"/>
      <c r="EJ22" s="263">
        <f t="shared" si="1"/>
        <v>3751</v>
      </c>
      <c r="EK22" s="263" t="str">
        <f t="shared" si="2"/>
        <v>VIATICOS EN EL PAIS</v>
      </c>
      <c r="EL22" s="263">
        <f t="shared" si="3"/>
        <v>0</v>
      </c>
      <c r="EM22" s="263">
        <f t="shared" si="4"/>
        <v>0</v>
      </c>
      <c r="EN22" s="263">
        <f t="shared" si="5"/>
        <v>1500</v>
      </c>
      <c r="EO22" s="263">
        <f t="shared" si="6"/>
        <v>1500</v>
      </c>
      <c r="EP22" s="263">
        <f t="shared" si="7"/>
        <v>0</v>
      </c>
      <c r="EQ22" s="263">
        <f t="shared" si="8"/>
        <v>0</v>
      </c>
      <c r="ER22" s="263">
        <f t="shared" si="9"/>
        <v>0</v>
      </c>
      <c r="ES22" s="263">
        <f t="shared" si="10"/>
        <v>0</v>
      </c>
      <c r="ET22" s="263">
        <f t="shared" si="11"/>
        <v>0</v>
      </c>
      <c r="EU22" s="263">
        <f t="shared" si="12"/>
        <v>0</v>
      </c>
      <c r="EV22" s="263">
        <f t="shared" si="13"/>
        <v>0</v>
      </c>
      <c r="EW22" s="263">
        <f t="shared" si="14"/>
        <v>0</v>
      </c>
      <c r="EX22" s="263">
        <f t="shared" si="15"/>
        <v>3000</v>
      </c>
    </row>
    <row r="23" spans="2:154" ht="51" customHeight="1">
      <c r="B23" s="394"/>
      <c r="C23" s="399"/>
      <c r="D23" s="6">
        <v>3</v>
      </c>
      <c r="E23" s="415" t="s">
        <v>133</v>
      </c>
      <c r="F23" s="416"/>
      <c r="G23" s="417"/>
      <c r="H23" s="7" t="s">
        <v>131</v>
      </c>
      <c r="I23" s="40" t="s">
        <v>134</v>
      </c>
      <c r="J23" s="41" t="s">
        <v>135</v>
      </c>
      <c r="K23" s="42" t="s">
        <v>135</v>
      </c>
      <c r="L23" s="43"/>
      <c r="M23" s="44"/>
      <c r="N23" s="45"/>
      <c r="O23" s="45"/>
      <c r="P23" s="45"/>
      <c r="Q23" s="44"/>
      <c r="R23" s="44"/>
      <c r="S23" s="44"/>
      <c r="T23" s="69"/>
      <c r="U23" s="70"/>
      <c r="V23" s="43"/>
      <c r="W23" s="44"/>
      <c r="X23" s="45"/>
      <c r="Y23" s="45"/>
      <c r="Z23" s="45"/>
      <c r="AA23" s="44"/>
      <c r="AB23" s="44"/>
      <c r="AC23" s="44"/>
      <c r="AD23" s="69"/>
      <c r="AE23" s="70"/>
      <c r="AF23" s="43"/>
      <c r="AG23" s="44"/>
      <c r="AH23" s="45"/>
      <c r="AI23" s="45"/>
      <c r="AJ23" s="45"/>
      <c r="AK23" s="44"/>
      <c r="AL23" s="44"/>
      <c r="AM23" s="44"/>
      <c r="AN23" s="341"/>
      <c r="AO23" s="70"/>
      <c r="AP23" s="43"/>
      <c r="AQ23" s="44"/>
      <c r="AR23" s="45"/>
      <c r="AS23" s="45"/>
      <c r="AT23" s="45"/>
      <c r="AU23" s="44"/>
      <c r="AV23" s="44"/>
      <c r="AW23" s="44"/>
      <c r="AX23" s="69"/>
      <c r="AY23" s="70"/>
      <c r="AZ23" s="43"/>
      <c r="BA23" s="44"/>
      <c r="BB23" s="45"/>
      <c r="BC23" s="45"/>
      <c r="BD23" s="45"/>
      <c r="BE23" s="44"/>
      <c r="BF23" s="44"/>
      <c r="BG23" s="44"/>
      <c r="BH23" s="69"/>
      <c r="BI23" s="70"/>
      <c r="BJ23" s="43"/>
      <c r="BK23" s="44"/>
      <c r="BL23" s="45"/>
      <c r="BM23" s="45"/>
      <c r="BN23" s="45"/>
      <c r="BO23" s="44"/>
      <c r="BP23" s="44"/>
      <c r="BQ23" s="44"/>
      <c r="BR23" s="69"/>
      <c r="BS23" s="70"/>
      <c r="BT23" s="43"/>
      <c r="BU23" s="44"/>
      <c r="BV23" s="45"/>
      <c r="BW23" s="45"/>
      <c r="BX23" s="45"/>
      <c r="BY23" s="44"/>
      <c r="BZ23" s="44"/>
      <c r="CA23" s="44"/>
      <c r="CB23" s="69"/>
      <c r="CC23" s="70"/>
      <c r="CD23" s="43"/>
      <c r="CE23" s="44"/>
      <c r="CF23" s="45"/>
      <c r="CG23" s="45"/>
      <c r="CH23" s="45"/>
      <c r="CI23" s="44"/>
      <c r="CJ23" s="44"/>
      <c r="CK23" s="44"/>
      <c r="CL23" s="69"/>
      <c r="CM23" s="70"/>
      <c r="CN23" s="43"/>
      <c r="CO23" s="44"/>
      <c r="CP23" s="45"/>
      <c r="CQ23" s="45"/>
      <c r="CR23" s="45"/>
      <c r="CS23" s="44"/>
      <c r="CT23" s="44"/>
      <c r="CU23" s="44"/>
      <c r="CV23" s="69"/>
      <c r="CW23" s="338"/>
      <c r="CX23" s="43"/>
      <c r="CY23" s="44"/>
      <c r="CZ23" s="45"/>
      <c r="DA23" s="45"/>
      <c r="DB23" s="45"/>
      <c r="DC23" s="44"/>
      <c r="DD23" s="44"/>
      <c r="DE23" s="44"/>
      <c r="DF23" s="69"/>
      <c r="DG23" s="70"/>
      <c r="DH23" s="43"/>
      <c r="DI23" s="44"/>
      <c r="DJ23" s="45"/>
      <c r="DK23" s="45"/>
      <c r="DL23" s="45"/>
      <c r="DM23" s="44"/>
      <c r="DN23" s="44"/>
      <c r="DO23" s="44"/>
      <c r="DP23" s="69"/>
      <c r="DQ23" s="70"/>
      <c r="DR23" s="43"/>
      <c r="DS23" s="44"/>
      <c r="DT23" s="45"/>
      <c r="DU23" s="45"/>
      <c r="DV23" s="45"/>
      <c r="DW23" s="44"/>
      <c r="DX23" s="44"/>
      <c r="DY23" s="44"/>
      <c r="DZ23" s="69"/>
      <c r="EA23" s="70"/>
      <c r="EB23" s="84">
        <f t="shared" si="16"/>
        <v>0</v>
      </c>
      <c r="EC23" s="85">
        <f t="shared" si="16"/>
        <v>0</v>
      </c>
      <c r="ED23" s="85">
        <f t="shared" si="0"/>
        <v>0</v>
      </c>
      <c r="EE23" s="128"/>
      <c r="EF23" s="196"/>
      <c r="EG23" s="101">
        <v>0</v>
      </c>
      <c r="EH23" s="102"/>
      <c r="EI23" s="338"/>
      <c r="EJ23" s="263">
        <f t="shared" si="1"/>
        <v>0</v>
      </c>
      <c r="EK23" s="263">
        <f t="shared" si="2"/>
        <v>0</v>
      </c>
      <c r="EL23" s="263">
        <f t="shared" si="3"/>
        <v>0</v>
      </c>
      <c r="EM23" s="263">
        <f t="shared" si="4"/>
        <v>0</v>
      </c>
      <c r="EN23" s="263">
        <f t="shared" si="5"/>
        <v>0</v>
      </c>
      <c r="EO23" s="263">
        <f t="shared" si="6"/>
        <v>0</v>
      </c>
      <c r="EP23" s="263">
        <f t="shared" si="7"/>
        <v>0</v>
      </c>
      <c r="EQ23" s="263">
        <f t="shared" si="8"/>
        <v>0</v>
      </c>
      <c r="ER23" s="263">
        <f t="shared" si="9"/>
        <v>0</v>
      </c>
      <c r="ES23" s="263">
        <f t="shared" si="10"/>
        <v>0</v>
      </c>
      <c r="ET23" s="263">
        <f t="shared" si="11"/>
        <v>0</v>
      </c>
      <c r="EU23" s="263">
        <f t="shared" si="12"/>
        <v>0</v>
      </c>
      <c r="EV23" s="263">
        <f t="shared" si="13"/>
        <v>0</v>
      </c>
      <c r="EW23" s="263">
        <f t="shared" si="14"/>
        <v>0</v>
      </c>
      <c r="EX23" s="263">
        <f t="shared" si="15"/>
        <v>0</v>
      </c>
    </row>
    <row r="24" spans="2:154" ht="40.5" customHeight="1">
      <c r="B24" s="394"/>
      <c r="C24" s="399"/>
      <c r="D24" s="6">
        <v>4</v>
      </c>
      <c r="E24" s="415" t="s">
        <v>136</v>
      </c>
      <c r="F24" s="416"/>
      <c r="G24" s="417"/>
      <c r="H24" s="7" t="s">
        <v>137</v>
      </c>
      <c r="I24" s="40" t="s">
        <v>128</v>
      </c>
      <c r="J24" s="41" t="s">
        <v>138</v>
      </c>
      <c r="K24" s="42">
        <v>42248</v>
      </c>
      <c r="L24" s="43"/>
      <c r="M24" s="44"/>
      <c r="N24" s="45"/>
      <c r="O24" s="45"/>
      <c r="P24" s="45"/>
      <c r="Q24" s="44"/>
      <c r="R24" s="44"/>
      <c r="S24" s="44"/>
      <c r="T24" s="69"/>
      <c r="U24" s="70"/>
      <c r="V24" s="43"/>
      <c r="W24" s="44"/>
      <c r="X24" s="45"/>
      <c r="Y24" s="45"/>
      <c r="Z24" s="45"/>
      <c r="AA24" s="44"/>
      <c r="AB24" s="44"/>
      <c r="AC24" s="44"/>
      <c r="AD24" s="69"/>
      <c r="AE24" s="70"/>
      <c r="AF24" s="43"/>
      <c r="AG24" s="44"/>
      <c r="AH24" s="45"/>
      <c r="AI24" s="45"/>
      <c r="AJ24" s="45"/>
      <c r="AK24" s="44"/>
      <c r="AL24" s="44"/>
      <c r="AM24" s="44"/>
      <c r="AN24" s="335"/>
      <c r="AO24" s="70"/>
      <c r="AP24" s="43" t="s">
        <v>122</v>
      </c>
      <c r="AQ24" s="44"/>
      <c r="AR24" s="45">
        <v>1250</v>
      </c>
      <c r="AS24" s="45"/>
      <c r="AT24" s="45"/>
      <c r="AU24" s="44"/>
      <c r="AV24" s="44"/>
      <c r="AW24" s="44"/>
      <c r="AX24" s="69"/>
      <c r="AY24" s="70"/>
      <c r="AZ24" s="43" t="s">
        <v>122</v>
      </c>
      <c r="BA24" s="44"/>
      <c r="BB24" s="45">
        <v>1250</v>
      </c>
      <c r="BC24" s="45"/>
      <c r="BD24" s="45"/>
      <c r="BE24" s="44"/>
      <c r="BF24" s="44"/>
      <c r="BG24" s="44"/>
      <c r="BH24" s="69"/>
      <c r="BI24" s="70"/>
      <c r="BJ24" s="43" t="s">
        <v>122</v>
      </c>
      <c r="BK24" s="44"/>
      <c r="BL24" s="45">
        <v>1250</v>
      </c>
      <c r="BM24" s="45"/>
      <c r="BN24" s="45"/>
      <c r="BO24" s="44"/>
      <c r="BP24" s="44"/>
      <c r="BQ24" s="44"/>
      <c r="BR24" s="69"/>
      <c r="BS24" s="70"/>
      <c r="BT24" s="43" t="s">
        <v>122</v>
      </c>
      <c r="BU24" s="44"/>
      <c r="BV24" s="45">
        <v>1250</v>
      </c>
      <c r="BW24" s="45"/>
      <c r="BX24" s="45"/>
      <c r="BY24" s="44"/>
      <c r="BZ24" s="44"/>
      <c r="CA24" s="44"/>
      <c r="CB24" s="69"/>
      <c r="CC24" s="70"/>
      <c r="CD24" s="43" t="s">
        <v>122</v>
      </c>
      <c r="CE24" s="44"/>
      <c r="CF24" s="45">
        <v>1250</v>
      </c>
      <c r="CG24" s="45"/>
      <c r="CH24" s="45"/>
      <c r="CI24" s="44"/>
      <c r="CJ24" s="44"/>
      <c r="CK24" s="44"/>
      <c r="CL24" s="69"/>
      <c r="CM24" s="70"/>
      <c r="CN24" s="43"/>
      <c r="CO24" s="44"/>
      <c r="CP24" s="45"/>
      <c r="CQ24" s="45"/>
      <c r="CR24" s="45"/>
      <c r="CS24" s="44"/>
      <c r="CT24" s="44"/>
      <c r="CU24" s="44"/>
      <c r="CV24" s="69"/>
      <c r="CW24" s="339"/>
      <c r="CX24" s="43"/>
      <c r="CY24" s="44"/>
      <c r="CZ24" s="45"/>
      <c r="DA24" s="45"/>
      <c r="DB24" s="45"/>
      <c r="DC24" s="44"/>
      <c r="DD24" s="44"/>
      <c r="DE24" s="44"/>
      <c r="DF24" s="69"/>
      <c r="DG24" s="70"/>
      <c r="DH24" s="43"/>
      <c r="DI24" s="44"/>
      <c r="DJ24" s="45"/>
      <c r="DK24" s="45"/>
      <c r="DL24" s="45"/>
      <c r="DM24" s="44"/>
      <c r="DN24" s="44"/>
      <c r="DO24" s="44"/>
      <c r="DP24" s="69"/>
      <c r="DQ24" s="70"/>
      <c r="DR24" s="43"/>
      <c r="DS24" s="44"/>
      <c r="DT24" s="45"/>
      <c r="DU24" s="45"/>
      <c r="DV24" s="45"/>
      <c r="DW24" s="44"/>
      <c r="DX24" s="44"/>
      <c r="DY24" s="44"/>
      <c r="DZ24" s="69"/>
      <c r="EA24" s="70"/>
      <c r="EB24" s="84">
        <f aca="true" t="shared" si="17" ref="EB24:EB31">N24+X24+AH24+AR24+BB24+BL24+BV24+CF24+CP24+CZ24+DJ24+DT24</f>
        <v>6250</v>
      </c>
      <c r="EC24" s="85">
        <f aca="true" t="shared" si="18" ref="EC24:EC31">O24+Y24+AI24+AS24+BC24+BM24+BW24+CG24+CQ24+DA24+DK24+DU24</f>
        <v>0</v>
      </c>
      <c r="ED24" s="85">
        <f t="shared" si="0"/>
        <v>6250</v>
      </c>
      <c r="EE24" s="128" t="s">
        <v>129</v>
      </c>
      <c r="EF24" s="196">
        <v>3751</v>
      </c>
      <c r="EG24" s="101">
        <v>0</v>
      </c>
      <c r="EH24" s="102"/>
      <c r="EI24" s="339"/>
      <c r="EJ24" s="263">
        <f t="shared" si="1"/>
        <v>3751</v>
      </c>
      <c r="EK24" s="263" t="str">
        <f t="shared" si="2"/>
        <v>VIATICOS EN EL PAIS</v>
      </c>
      <c r="EL24" s="263">
        <f t="shared" si="3"/>
        <v>0</v>
      </c>
      <c r="EM24" s="263">
        <f t="shared" si="4"/>
        <v>0</v>
      </c>
      <c r="EN24" s="263">
        <f t="shared" si="5"/>
        <v>0</v>
      </c>
      <c r="EO24" s="263">
        <f t="shared" si="6"/>
        <v>1250</v>
      </c>
      <c r="EP24" s="263">
        <f t="shared" si="7"/>
        <v>1250</v>
      </c>
      <c r="EQ24" s="263">
        <f t="shared" si="8"/>
        <v>1250</v>
      </c>
      <c r="ER24" s="263">
        <f t="shared" si="9"/>
        <v>1250</v>
      </c>
      <c r="ES24" s="263">
        <f t="shared" si="10"/>
        <v>1250</v>
      </c>
      <c r="ET24" s="263">
        <f t="shared" si="11"/>
        <v>0</v>
      </c>
      <c r="EU24" s="263">
        <f t="shared" si="12"/>
        <v>0</v>
      </c>
      <c r="EV24" s="263">
        <f t="shared" si="13"/>
        <v>0</v>
      </c>
      <c r="EW24" s="263">
        <f t="shared" si="14"/>
        <v>0</v>
      </c>
      <c r="EX24" s="263">
        <f t="shared" si="15"/>
        <v>6250</v>
      </c>
    </row>
    <row r="25" spans="2:154" ht="12.75" customHeight="1" thickBot="1">
      <c r="B25" s="395"/>
      <c r="C25" s="400"/>
      <c r="D25" s="427"/>
      <c r="E25" s="428"/>
      <c r="F25" s="428"/>
      <c r="G25" s="429"/>
      <c r="H25" s="228"/>
      <c r="I25" s="233"/>
      <c r="J25" s="112"/>
      <c r="K25" s="113"/>
      <c r="L25" s="114"/>
      <c r="M25" s="115"/>
      <c r="N25" s="116"/>
      <c r="O25" s="116"/>
      <c r="P25" s="116"/>
      <c r="Q25" s="115"/>
      <c r="R25" s="115"/>
      <c r="S25" s="115"/>
      <c r="T25" s="123"/>
      <c r="U25" s="124"/>
      <c r="V25" s="114"/>
      <c r="W25" s="115"/>
      <c r="X25" s="116"/>
      <c r="Y25" s="116"/>
      <c r="Z25" s="116"/>
      <c r="AA25" s="115"/>
      <c r="AB25" s="115"/>
      <c r="AC25" s="115"/>
      <c r="AD25" s="123"/>
      <c r="AE25" s="124"/>
      <c r="AF25" s="114"/>
      <c r="AG25" s="115"/>
      <c r="AH25" s="116"/>
      <c r="AI25" s="116"/>
      <c r="AJ25" s="116"/>
      <c r="AK25" s="115"/>
      <c r="AL25" s="115"/>
      <c r="AM25" s="115"/>
      <c r="AN25" s="123"/>
      <c r="AO25" s="124"/>
      <c r="AP25" s="114"/>
      <c r="AQ25" s="115"/>
      <c r="AR25" s="116"/>
      <c r="AS25" s="116"/>
      <c r="AT25" s="116"/>
      <c r="AU25" s="115"/>
      <c r="AV25" s="115"/>
      <c r="AW25" s="115"/>
      <c r="AX25" s="123"/>
      <c r="AY25" s="124"/>
      <c r="AZ25" s="114"/>
      <c r="BA25" s="115"/>
      <c r="BB25" s="116"/>
      <c r="BC25" s="116"/>
      <c r="BD25" s="116"/>
      <c r="BE25" s="115"/>
      <c r="BF25" s="115"/>
      <c r="BG25" s="115"/>
      <c r="BH25" s="123"/>
      <c r="BI25" s="124"/>
      <c r="BJ25" s="114"/>
      <c r="BK25" s="115"/>
      <c r="BL25" s="116"/>
      <c r="BM25" s="116"/>
      <c r="BN25" s="116"/>
      <c r="BO25" s="115"/>
      <c r="BP25" s="115"/>
      <c r="BQ25" s="115"/>
      <c r="BR25" s="123"/>
      <c r="BS25" s="124"/>
      <c r="BT25" s="114"/>
      <c r="BU25" s="115"/>
      <c r="BV25" s="116"/>
      <c r="BW25" s="116"/>
      <c r="BX25" s="116"/>
      <c r="BY25" s="115"/>
      <c r="BZ25" s="115"/>
      <c r="CA25" s="115"/>
      <c r="CB25" s="123"/>
      <c r="CC25" s="124"/>
      <c r="CD25" s="114"/>
      <c r="CE25" s="115"/>
      <c r="CF25" s="116"/>
      <c r="CG25" s="116"/>
      <c r="CH25" s="116"/>
      <c r="CI25" s="115"/>
      <c r="CJ25" s="115"/>
      <c r="CK25" s="115"/>
      <c r="CL25" s="123"/>
      <c r="CM25" s="124"/>
      <c r="CN25" s="114"/>
      <c r="CO25" s="115"/>
      <c r="CP25" s="116"/>
      <c r="CQ25" s="116"/>
      <c r="CR25" s="116"/>
      <c r="CS25" s="115"/>
      <c r="CT25" s="115"/>
      <c r="CU25" s="115"/>
      <c r="CV25" s="123"/>
      <c r="CW25" s="124"/>
      <c r="CX25" s="114"/>
      <c r="CY25" s="115"/>
      <c r="CZ25" s="116"/>
      <c r="DA25" s="116"/>
      <c r="DB25" s="116"/>
      <c r="DC25" s="115"/>
      <c r="DD25" s="115"/>
      <c r="DE25" s="115"/>
      <c r="DF25" s="123"/>
      <c r="DG25" s="124"/>
      <c r="DH25" s="114"/>
      <c r="DI25" s="115"/>
      <c r="DJ25" s="116"/>
      <c r="DK25" s="116"/>
      <c r="DL25" s="116"/>
      <c r="DM25" s="115"/>
      <c r="DN25" s="115"/>
      <c r="DO25" s="115"/>
      <c r="DP25" s="123"/>
      <c r="DQ25" s="124"/>
      <c r="DR25" s="114"/>
      <c r="DS25" s="115"/>
      <c r="DT25" s="116"/>
      <c r="DU25" s="116"/>
      <c r="DV25" s="116"/>
      <c r="DW25" s="115"/>
      <c r="DX25" s="115"/>
      <c r="DY25" s="115"/>
      <c r="DZ25" s="123"/>
      <c r="EA25" s="124"/>
      <c r="EB25" s="197"/>
      <c r="EC25" s="198"/>
      <c r="ED25" s="198"/>
      <c r="EE25" s="240"/>
      <c r="EF25" s="241"/>
      <c r="EG25" s="131"/>
      <c r="EH25" s="132"/>
      <c r="EI25" s="124"/>
      <c r="EJ25" s="263">
        <f t="shared" si="1"/>
        <v>0</v>
      </c>
      <c r="EK25" s="263">
        <f t="shared" si="2"/>
        <v>0</v>
      </c>
      <c r="EL25" s="263">
        <f t="shared" si="3"/>
        <v>0</v>
      </c>
      <c r="EM25" s="263">
        <f t="shared" si="4"/>
        <v>0</v>
      </c>
      <c r="EN25" s="263">
        <f t="shared" si="5"/>
        <v>0</v>
      </c>
      <c r="EO25" s="263">
        <f t="shared" si="6"/>
        <v>0</v>
      </c>
      <c r="EP25" s="263">
        <f t="shared" si="7"/>
        <v>0</v>
      </c>
      <c r="EQ25" s="263">
        <f t="shared" si="8"/>
        <v>0</v>
      </c>
      <c r="ER25" s="263">
        <f t="shared" si="9"/>
        <v>0</v>
      </c>
      <c r="ES25" s="263">
        <f t="shared" si="10"/>
        <v>0</v>
      </c>
      <c r="ET25" s="263">
        <f t="shared" si="11"/>
        <v>0</v>
      </c>
      <c r="EU25" s="263">
        <f t="shared" si="12"/>
        <v>0</v>
      </c>
      <c r="EV25" s="263">
        <f t="shared" si="13"/>
        <v>0</v>
      </c>
      <c r="EW25" s="263">
        <f t="shared" si="14"/>
        <v>0</v>
      </c>
      <c r="EX25" s="263">
        <f t="shared" si="15"/>
        <v>0</v>
      </c>
    </row>
    <row r="26" spans="2:154" ht="87.75" customHeight="1">
      <c r="B26" s="396">
        <v>3</v>
      </c>
      <c r="C26" s="401" t="s">
        <v>139</v>
      </c>
      <c r="D26" s="137">
        <v>1</v>
      </c>
      <c r="E26" s="412" t="s">
        <v>140</v>
      </c>
      <c r="F26" s="413"/>
      <c r="G26" s="414"/>
      <c r="H26" s="109" t="s">
        <v>131</v>
      </c>
      <c r="I26" s="111" t="s">
        <v>141</v>
      </c>
      <c r="J26" s="155" t="s">
        <v>135</v>
      </c>
      <c r="K26" s="156" t="s">
        <v>135</v>
      </c>
      <c r="L26" s="157"/>
      <c r="M26" s="158"/>
      <c r="N26" s="159"/>
      <c r="O26" s="159"/>
      <c r="P26" s="159"/>
      <c r="Q26" s="158"/>
      <c r="R26" s="158"/>
      <c r="S26" s="158"/>
      <c r="T26" s="177"/>
      <c r="U26" s="178"/>
      <c r="V26" s="157"/>
      <c r="W26" s="158" t="s">
        <v>194</v>
      </c>
      <c r="X26" s="159"/>
      <c r="Y26" s="159"/>
      <c r="Z26" s="159"/>
      <c r="AA26" s="158" t="s">
        <v>194</v>
      </c>
      <c r="AB26" s="158"/>
      <c r="AC26" s="158"/>
      <c r="AD26" s="177"/>
      <c r="AE26" s="178"/>
      <c r="AF26" s="157"/>
      <c r="AG26" s="158"/>
      <c r="AH26" s="159"/>
      <c r="AI26" s="159"/>
      <c r="AJ26" s="159"/>
      <c r="AK26" s="158"/>
      <c r="AL26" s="158"/>
      <c r="AM26" s="158"/>
      <c r="AN26" s="177"/>
      <c r="AO26" s="178"/>
      <c r="AP26" s="157"/>
      <c r="AQ26" s="158"/>
      <c r="AR26" s="159"/>
      <c r="AS26" s="159"/>
      <c r="AT26" s="159"/>
      <c r="AU26" s="158"/>
      <c r="AV26" s="158"/>
      <c r="AW26" s="158"/>
      <c r="AX26" s="177"/>
      <c r="AY26" s="178"/>
      <c r="AZ26" s="157" t="s">
        <v>122</v>
      </c>
      <c r="BA26" s="158"/>
      <c r="BB26" s="159">
        <v>10000</v>
      </c>
      <c r="BC26" s="159"/>
      <c r="BD26" s="159"/>
      <c r="BE26" s="158"/>
      <c r="BF26" s="158"/>
      <c r="BG26" s="158"/>
      <c r="BH26" s="177"/>
      <c r="BI26" s="178"/>
      <c r="BJ26" s="157"/>
      <c r="BK26" s="158" t="s">
        <v>194</v>
      </c>
      <c r="BL26" s="159"/>
      <c r="BM26" s="159"/>
      <c r="BN26" s="159"/>
      <c r="BO26" s="158" t="s">
        <v>194</v>
      </c>
      <c r="BP26" s="158"/>
      <c r="BQ26" s="158"/>
      <c r="BR26" s="177" t="s">
        <v>271</v>
      </c>
      <c r="BS26" s="178"/>
      <c r="BT26" s="157"/>
      <c r="BU26" s="158"/>
      <c r="BV26" s="159"/>
      <c r="BW26" s="159"/>
      <c r="BX26" s="159"/>
      <c r="BY26" s="158"/>
      <c r="BZ26" s="158"/>
      <c r="CA26" s="158"/>
      <c r="CB26" s="177" t="s">
        <v>293</v>
      </c>
      <c r="CC26" s="178"/>
      <c r="CD26" s="157"/>
      <c r="CE26" s="158"/>
      <c r="CF26" s="159"/>
      <c r="CG26" s="159"/>
      <c r="CH26" s="159"/>
      <c r="CI26" s="158"/>
      <c r="CJ26" s="158"/>
      <c r="CK26" s="158"/>
      <c r="CL26" s="177" t="s">
        <v>293</v>
      </c>
      <c r="CM26" s="178"/>
      <c r="CN26" s="157"/>
      <c r="CO26" s="158"/>
      <c r="CP26" s="159"/>
      <c r="CQ26" s="159"/>
      <c r="CR26" s="159"/>
      <c r="CS26" s="158"/>
      <c r="CT26" s="158"/>
      <c r="CU26" s="158"/>
      <c r="CV26" s="177" t="s">
        <v>293</v>
      </c>
      <c r="CW26" s="178"/>
      <c r="CX26" s="157"/>
      <c r="CY26" s="158"/>
      <c r="CZ26" s="159"/>
      <c r="DA26" s="159"/>
      <c r="DB26" s="159"/>
      <c r="DC26" s="158"/>
      <c r="DD26" s="158"/>
      <c r="DE26" s="158"/>
      <c r="DF26" s="177" t="s">
        <v>293</v>
      </c>
      <c r="DG26" s="178"/>
      <c r="DH26" s="157"/>
      <c r="DI26" s="158"/>
      <c r="DJ26" s="159"/>
      <c r="DK26" s="159"/>
      <c r="DL26" s="159"/>
      <c r="DM26" s="158"/>
      <c r="DN26" s="158"/>
      <c r="DO26" s="158"/>
      <c r="DP26" s="177" t="s">
        <v>293</v>
      </c>
      <c r="DQ26" s="178"/>
      <c r="DR26" s="157"/>
      <c r="DS26" s="158"/>
      <c r="DT26" s="159"/>
      <c r="DU26" s="159"/>
      <c r="DV26" s="159"/>
      <c r="DW26" s="158"/>
      <c r="DX26" s="158"/>
      <c r="DY26" s="158"/>
      <c r="DZ26" s="177" t="s">
        <v>293</v>
      </c>
      <c r="EA26" s="178"/>
      <c r="EB26" s="200">
        <f t="shared" si="17"/>
        <v>10000</v>
      </c>
      <c r="EC26" s="201">
        <f t="shared" si="18"/>
        <v>0</v>
      </c>
      <c r="ED26" s="201">
        <f>EB26-EC26</f>
        <v>10000</v>
      </c>
      <c r="EE26" s="128" t="s">
        <v>142</v>
      </c>
      <c r="EF26" s="196">
        <v>3331</v>
      </c>
      <c r="EG26" s="207">
        <v>100</v>
      </c>
      <c r="EH26" s="208"/>
      <c r="EI26" s="178"/>
      <c r="EJ26" s="263">
        <f t="shared" si="1"/>
        <v>3331</v>
      </c>
      <c r="EK26" s="263" t="str">
        <f t="shared" si="2"/>
        <v>SERVICIOS DE CONSULTORIA</v>
      </c>
      <c r="EL26" s="263">
        <f t="shared" si="3"/>
        <v>0</v>
      </c>
      <c r="EM26" s="263">
        <f t="shared" si="4"/>
        <v>0</v>
      </c>
      <c r="EN26" s="263">
        <f t="shared" si="5"/>
        <v>0</v>
      </c>
      <c r="EO26" s="263">
        <f t="shared" si="6"/>
        <v>0</v>
      </c>
      <c r="EP26" s="263">
        <f t="shared" si="7"/>
        <v>10000</v>
      </c>
      <c r="EQ26" s="263">
        <f t="shared" si="8"/>
        <v>0</v>
      </c>
      <c r="ER26" s="263">
        <f t="shared" si="9"/>
        <v>0</v>
      </c>
      <c r="ES26" s="263">
        <f t="shared" si="10"/>
        <v>0</v>
      </c>
      <c r="ET26" s="263">
        <f t="shared" si="11"/>
        <v>0</v>
      </c>
      <c r="EU26" s="263">
        <f t="shared" si="12"/>
        <v>0</v>
      </c>
      <c r="EV26" s="263">
        <f t="shared" si="13"/>
        <v>0</v>
      </c>
      <c r="EW26" s="263">
        <f t="shared" si="14"/>
        <v>0</v>
      </c>
      <c r="EX26" s="263">
        <f t="shared" si="15"/>
        <v>10000</v>
      </c>
    </row>
    <row r="27" spans="2:154" ht="44.25" customHeight="1">
      <c r="B27" s="394"/>
      <c r="C27" s="399"/>
      <c r="D27" s="6">
        <v>2</v>
      </c>
      <c r="E27" s="415" t="s">
        <v>143</v>
      </c>
      <c r="F27" s="416"/>
      <c r="G27" s="417"/>
      <c r="H27" s="7" t="s">
        <v>131</v>
      </c>
      <c r="I27" s="40" t="s">
        <v>144</v>
      </c>
      <c r="J27" s="41" t="s">
        <v>135</v>
      </c>
      <c r="K27" s="42" t="s">
        <v>135</v>
      </c>
      <c r="L27" s="43"/>
      <c r="M27" s="44"/>
      <c r="N27" s="45"/>
      <c r="O27" s="45"/>
      <c r="P27" s="45"/>
      <c r="Q27" s="44"/>
      <c r="R27" s="44"/>
      <c r="S27" s="44"/>
      <c r="T27" s="69"/>
      <c r="U27" s="70"/>
      <c r="V27" s="43"/>
      <c r="W27" s="44" t="s">
        <v>194</v>
      </c>
      <c r="X27" s="45"/>
      <c r="Y27" s="45"/>
      <c r="Z27" s="45"/>
      <c r="AA27" s="44" t="s">
        <v>194</v>
      </c>
      <c r="AB27" s="44"/>
      <c r="AC27" s="44"/>
      <c r="AD27" s="334" t="s">
        <v>285</v>
      </c>
      <c r="AE27" s="70"/>
      <c r="AF27" s="43"/>
      <c r="AG27" s="44" t="s">
        <v>194</v>
      </c>
      <c r="AH27" s="45"/>
      <c r="AI27" s="45"/>
      <c r="AJ27" s="45"/>
      <c r="AK27" s="44" t="s">
        <v>194</v>
      </c>
      <c r="AL27" s="44"/>
      <c r="AM27" s="44"/>
      <c r="AN27" s="334" t="s">
        <v>285</v>
      </c>
      <c r="AO27" s="70"/>
      <c r="AP27" s="43"/>
      <c r="AQ27" s="44" t="s">
        <v>194</v>
      </c>
      <c r="AR27" s="45"/>
      <c r="AS27" s="45"/>
      <c r="AT27" s="45"/>
      <c r="AU27" s="44" t="s">
        <v>194</v>
      </c>
      <c r="AV27" s="44"/>
      <c r="AW27" s="44"/>
      <c r="AX27" s="334" t="s">
        <v>270</v>
      </c>
      <c r="AY27" s="70"/>
      <c r="AZ27" s="43" t="s">
        <v>122</v>
      </c>
      <c r="BA27" s="44" t="s">
        <v>194</v>
      </c>
      <c r="BB27" s="45"/>
      <c r="BC27" s="45"/>
      <c r="BD27" s="45"/>
      <c r="BE27" s="44" t="s">
        <v>194</v>
      </c>
      <c r="BF27" s="44"/>
      <c r="BG27" s="44"/>
      <c r="BH27" s="334" t="s">
        <v>270</v>
      </c>
      <c r="BI27" s="70"/>
      <c r="BJ27" s="43"/>
      <c r="BK27" s="44" t="s">
        <v>194</v>
      </c>
      <c r="BL27" s="45"/>
      <c r="BM27" s="45"/>
      <c r="BN27" s="45"/>
      <c r="BO27" s="44" t="s">
        <v>194</v>
      </c>
      <c r="BP27" s="44"/>
      <c r="BQ27" s="44"/>
      <c r="BR27" s="334" t="s">
        <v>270</v>
      </c>
      <c r="BS27" s="70"/>
      <c r="BT27" s="43"/>
      <c r="BU27" s="44" t="s">
        <v>194</v>
      </c>
      <c r="BV27" s="45"/>
      <c r="BW27" s="45"/>
      <c r="BX27" s="45"/>
      <c r="BY27" s="44" t="s">
        <v>194</v>
      </c>
      <c r="BZ27" s="44"/>
      <c r="CA27" s="44"/>
      <c r="CB27" s="334" t="s">
        <v>270</v>
      </c>
      <c r="CC27" s="70"/>
      <c r="CD27" s="43"/>
      <c r="CE27" s="44" t="s">
        <v>194</v>
      </c>
      <c r="CF27" s="45"/>
      <c r="CG27" s="45"/>
      <c r="CH27" s="45"/>
      <c r="CI27" s="44" t="s">
        <v>194</v>
      </c>
      <c r="CJ27" s="44"/>
      <c r="CK27" s="44"/>
      <c r="CL27" s="334" t="s">
        <v>270</v>
      </c>
      <c r="CM27" s="70"/>
      <c r="CN27" s="43"/>
      <c r="CO27" s="44"/>
      <c r="CP27" s="45"/>
      <c r="CQ27" s="45"/>
      <c r="CR27" s="45"/>
      <c r="CS27" s="44"/>
      <c r="CT27" s="44"/>
      <c r="CU27" s="44"/>
      <c r="CV27" s="334" t="s">
        <v>270</v>
      </c>
      <c r="CW27" s="70"/>
      <c r="CX27" s="43"/>
      <c r="CY27" s="44"/>
      <c r="CZ27" s="45"/>
      <c r="DA27" s="45"/>
      <c r="DB27" s="45"/>
      <c r="DC27" s="44"/>
      <c r="DD27" s="44"/>
      <c r="DE27" s="44"/>
      <c r="DF27" s="334" t="s">
        <v>270</v>
      </c>
      <c r="DG27" s="70"/>
      <c r="DH27" s="43"/>
      <c r="DI27" s="44"/>
      <c r="DJ27" s="45"/>
      <c r="DK27" s="45"/>
      <c r="DL27" s="45"/>
      <c r="DM27" s="44"/>
      <c r="DN27" s="44"/>
      <c r="DO27" s="44"/>
      <c r="DP27" s="334" t="s">
        <v>270</v>
      </c>
      <c r="DQ27" s="70"/>
      <c r="DR27" s="43"/>
      <c r="DS27" s="44"/>
      <c r="DT27" s="45"/>
      <c r="DU27" s="45"/>
      <c r="DV27" s="45"/>
      <c r="DW27" s="44"/>
      <c r="DX27" s="44"/>
      <c r="DY27" s="44"/>
      <c r="DZ27" s="334" t="s">
        <v>270</v>
      </c>
      <c r="EA27" s="70"/>
      <c r="EB27" s="84">
        <f t="shared" si="17"/>
        <v>0</v>
      </c>
      <c r="EC27" s="85">
        <f t="shared" si="18"/>
        <v>0</v>
      </c>
      <c r="ED27" s="85">
        <f>EB27-EC27</f>
        <v>0</v>
      </c>
      <c r="EE27" s="128"/>
      <c r="EF27" s="196"/>
      <c r="EG27" s="101">
        <v>100</v>
      </c>
      <c r="EH27" s="102"/>
      <c r="EI27" s="70"/>
      <c r="EJ27" s="263">
        <f t="shared" si="1"/>
        <v>0</v>
      </c>
      <c r="EK27" s="263">
        <f t="shared" si="2"/>
        <v>0</v>
      </c>
      <c r="EL27" s="263">
        <f t="shared" si="3"/>
        <v>0</v>
      </c>
      <c r="EM27" s="263">
        <f t="shared" si="4"/>
        <v>0</v>
      </c>
      <c r="EN27" s="263">
        <f t="shared" si="5"/>
        <v>0</v>
      </c>
      <c r="EO27" s="263">
        <f t="shared" si="6"/>
        <v>0</v>
      </c>
      <c r="EP27" s="263">
        <f t="shared" si="7"/>
        <v>0</v>
      </c>
      <c r="EQ27" s="263">
        <f t="shared" si="8"/>
        <v>0</v>
      </c>
      <c r="ER27" s="263">
        <f t="shared" si="9"/>
        <v>0</v>
      </c>
      <c r="ES27" s="263">
        <f t="shared" si="10"/>
        <v>0</v>
      </c>
      <c r="ET27" s="263">
        <f t="shared" si="11"/>
        <v>0</v>
      </c>
      <c r="EU27" s="263">
        <f t="shared" si="12"/>
        <v>0</v>
      </c>
      <c r="EV27" s="263">
        <f t="shared" si="13"/>
        <v>0</v>
      </c>
      <c r="EW27" s="263">
        <f t="shared" si="14"/>
        <v>0</v>
      </c>
      <c r="EX27" s="263">
        <f t="shared" si="15"/>
        <v>0</v>
      </c>
    </row>
    <row r="28" spans="2:154" ht="37.5" customHeight="1">
      <c r="B28" s="394"/>
      <c r="C28" s="399"/>
      <c r="D28" s="6">
        <v>3</v>
      </c>
      <c r="E28" s="415" t="s">
        <v>145</v>
      </c>
      <c r="F28" s="416"/>
      <c r="G28" s="417"/>
      <c r="H28" s="7" t="s">
        <v>131</v>
      </c>
      <c r="I28" s="40" t="s">
        <v>144</v>
      </c>
      <c r="J28" s="41" t="s">
        <v>146</v>
      </c>
      <c r="K28" s="42" t="s">
        <v>147</v>
      </c>
      <c r="L28" s="43"/>
      <c r="M28" s="44"/>
      <c r="N28" s="45"/>
      <c r="O28" s="45"/>
      <c r="P28" s="45"/>
      <c r="Q28" s="44"/>
      <c r="R28" s="44"/>
      <c r="S28" s="44"/>
      <c r="T28" s="69"/>
      <c r="U28" s="70"/>
      <c r="V28" s="43"/>
      <c r="W28" s="44" t="s">
        <v>194</v>
      </c>
      <c r="X28" s="45"/>
      <c r="Y28" s="45"/>
      <c r="Z28" s="45"/>
      <c r="AA28" s="44" t="s">
        <v>194</v>
      </c>
      <c r="AB28" s="44"/>
      <c r="AC28" s="44"/>
      <c r="AD28" s="335"/>
      <c r="AE28" s="70"/>
      <c r="AF28" s="43"/>
      <c r="AG28" s="44" t="s">
        <v>194</v>
      </c>
      <c r="AH28" s="45"/>
      <c r="AI28" s="45"/>
      <c r="AJ28" s="45"/>
      <c r="AK28" s="44" t="s">
        <v>194</v>
      </c>
      <c r="AL28" s="44"/>
      <c r="AM28" s="44"/>
      <c r="AN28" s="335"/>
      <c r="AO28" s="70"/>
      <c r="AP28" s="43"/>
      <c r="AQ28" s="44" t="s">
        <v>194</v>
      </c>
      <c r="AR28" s="45"/>
      <c r="AS28" s="45"/>
      <c r="AT28" s="45"/>
      <c r="AU28" s="44" t="s">
        <v>194</v>
      </c>
      <c r="AV28" s="44"/>
      <c r="AW28" s="44"/>
      <c r="AX28" s="335"/>
      <c r="AY28" s="70"/>
      <c r="AZ28" s="43" t="s">
        <v>122</v>
      </c>
      <c r="BA28" s="44" t="s">
        <v>194</v>
      </c>
      <c r="BB28" s="45">
        <v>4500</v>
      </c>
      <c r="BC28" s="45"/>
      <c r="BD28" s="45"/>
      <c r="BE28" s="44" t="s">
        <v>194</v>
      </c>
      <c r="BF28" s="44"/>
      <c r="BG28" s="44"/>
      <c r="BH28" s="335"/>
      <c r="BI28" s="70"/>
      <c r="BJ28" s="43"/>
      <c r="BK28" s="44" t="s">
        <v>194</v>
      </c>
      <c r="BL28" s="45"/>
      <c r="BM28" s="45"/>
      <c r="BN28" s="45"/>
      <c r="BO28" s="44" t="s">
        <v>194</v>
      </c>
      <c r="BP28" s="44"/>
      <c r="BQ28" s="44"/>
      <c r="BR28" s="335"/>
      <c r="BS28" s="70"/>
      <c r="BT28" s="43"/>
      <c r="BU28" s="44" t="s">
        <v>194</v>
      </c>
      <c r="BV28" s="45"/>
      <c r="BW28" s="45"/>
      <c r="BX28" s="45"/>
      <c r="BY28" s="44" t="s">
        <v>194</v>
      </c>
      <c r="BZ28" s="44"/>
      <c r="CA28" s="44"/>
      <c r="CB28" s="335"/>
      <c r="CC28" s="70"/>
      <c r="CD28" s="43"/>
      <c r="CE28" s="44" t="s">
        <v>194</v>
      </c>
      <c r="CF28" s="45"/>
      <c r="CG28" s="45"/>
      <c r="CH28" s="45"/>
      <c r="CI28" s="44" t="s">
        <v>194</v>
      </c>
      <c r="CJ28" s="44"/>
      <c r="CK28" s="44"/>
      <c r="CL28" s="335"/>
      <c r="CM28" s="70"/>
      <c r="CN28" s="43"/>
      <c r="CO28" s="44"/>
      <c r="CP28" s="45"/>
      <c r="CQ28" s="45"/>
      <c r="CR28" s="45"/>
      <c r="CS28" s="44"/>
      <c r="CT28" s="44"/>
      <c r="CU28" s="44"/>
      <c r="CV28" s="335"/>
      <c r="CW28" s="70"/>
      <c r="CX28" s="43"/>
      <c r="CY28" s="44"/>
      <c r="CZ28" s="45"/>
      <c r="DA28" s="45"/>
      <c r="DB28" s="45"/>
      <c r="DC28" s="44"/>
      <c r="DD28" s="44"/>
      <c r="DE28" s="44"/>
      <c r="DF28" s="335"/>
      <c r="DG28" s="70"/>
      <c r="DH28" s="43"/>
      <c r="DI28" s="44"/>
      <c r="DJ28" s="45"/>
      <c r="DK28" s="45"/>
      <c r="DL28" s="45"/>
      <c r="DM28" s="44"/>
      <c r="DN28" s="44"/>
      <c r="DO28" s="44"/>
      <c r="DP28" s="335"/>
      <c r="DQ28" s="70"/>
      <c r="DR28" s="43"/>
      <c r="DS28" s="44"/>
      <c r="DT28" s="45"/>
      <c r="DU28" s="45"/>
      <c r="DV28" s="45"/>
      <c r="DW28" s="44"/>
      <c r="DX28" s="44"/>
      <c r="DY28" s="44"/>
      <c r="DZ28" s="335"/>
      <c r="EA28" s="70"/>
      <c r="EB28" s="84">
        <f t="shared" si="17"/>
        <v>4500</v>
      </c>
      <c r="EC28" s="85">
        <f t="shared" si="18"/>
        <v>0</v>
      </c>
      <c r="ED28" s="85">
        <f>EB28-EC28</f>
        <v>4500</v>
      </c>
      <c r="EE28" s="128" t="s">
        <v>148</v>
      </c>
      <c r="EF28" s="196">
        <v>3341</v>
      </c>
      <c r="EG28" s="101">
        <v>100</v>
      </c>
      <c r="EH28" s="102"/>
      <c r="EI28" s="70"/>
      <c r="EJ28" s="263">
        <f t="shared" si="1"/>
        <v>3341</v>
      </c>
      <c r="EK28" s="263" t="str">
        <f t="shared" si="2"/>
        <v>SERVICIOS DE CAPCITACION</v>
      </c>
      <c r="EL28" s="263">
        <f t="shared" si="3"/>
        <v>0</v>
      </c>
      <c r="EM28" s="263">
        <f t="shared" si="4"/>
        <v>0</v>
      </c>
      <c r="EN28" s="263">
        <f t="shared" si="5"/>
        <v>0</v>
      </c>
      <c r="EO28" s="263">
        <f t="shared" si="6"/>
        <v>0</v>
      </c>
      <c r="EP28" s="263">
        <f t="shared" si="7"/>
        <v>4500</v>
      </c>
      <c r="EQ28" s="263">
        <f t="shared" si="8"/>
        <v>0</v>
      </c>
      <c r="ER28" s="263">
        <f t="shared" si="9"/>
        <v>0</v>
      </c>
      <c r="ES28" s="263">
        <f t="shared" si="10"/>
        <v>0</v>
      </c>
      <c r="ET28" s="263">
        <f t="shared" si="11"/>
        <v>0</v>
      </c>
      <c r="EU28" s="263">
        <f t="shared" si="12"/>
        <v>0</v>
      </c>
      <c r="EV28" s="263">
        <f t="shared" si="13"/>
        <v>0</v>
      </c>
      <c r="EW28" s="263">
        <f t="shared" si="14"/>
        <v>0</v>
      </c>
      <c r="EX28" s="263">
        <f t="shared" si="15"/>
        <v>4500</v>
      </c>
    </row>
    <row r="29" spans="2:154" ht="32.25" customHeight="1">
      <c r="B29" s="394"/>
      <c r="C29" s="399"/>
      <c r="D29" s="6">
        <v>4</v>
      </c>
      <c r="E29" s="418"/>
      <c r="F29" s="419"/>
      <c r="G29" s="420"/>
      <c r="H29" s="7"/>
      <c r="I29" s="40"/>
      <c r="J29" s="41"/>
      <c r="K29" s="42"/>
      <c r="L29" s="43"/>
      <c r="M29" s="44"/>
      <c r="N29" s="45"/>
      <c r="O29" s="45"/>
      <c r="P29" s="45"/>
      <c r="Q29" s="44"/>
      <c r="R29" s="44"/>
      <c r="S29" s="44"/>
      <c r="T29" s="69"/>
      <c r="U29" s="70"/>
      <c r="V29" s="43"/>
      <c r="W29" s="44"/>
      <c r="X29" s="45"/>
      <c r="Y29" s="45"/>
      <c r="Z29" s="45"/>
      <c r="AA29" s="44"/>
      <c r="AB29" s="44"/>
      <c r="AC29" s="44"/>
      <c r="AD29" s="69"/>
      <c r="AE29" s="70"/>
      <c r="AF29" s="43"/>
      <c r="AG29" s="44"/>
      <c r="AH29" s="45"/>
      <c r="AI29" s="45"/>
      <c r="AJ29" s="45"/>
      <c r="AK29" s="44"/>
      <c r="AL29" s="44"/>
      <c r="AM29" s="44"/>
      <c r="AN29" s="69"/>
      <c r="AO29" s="70"/>
      <c r="AP29" s="43"/>
      <c r="AQ29" s="44"/>
      <c r="AR29" s="45"/>
      <c r="AS29" s="45"/>
      <c r="AT29" s="45"/>
      <c r="AU29" s="44"/>
      <c r="AV29" s="44"/>
      <c r="AW29" s="44"/>
      <c r="AX29" s="69"/>
      <c r="AY29" s="70"/>
      <c r="AZ29" s="43"/>
      <c r="BA29" s="44"/>
      <c r="BB29" s="45"/>
      <c r="BC29" s="45"/>
      <c r="BD29" s="45"/>
      <c r="BE29" s="44"/>
      <c r="BF29" s="44"/>
      <c r="BG29" s="44"/>
      <c r="BH29" s="69"/>
      <c r="BI29" s="70"/>
      <c r="BJ29" s="43"/>
      <c r="BK29" s="44"/>
      <c r="BL29" s="45"/>
      <c r="BM29" s="45"/>
      <c r="BN29" s="45"/>
      <c r="BO29" s="44"/>
      <c r="BP29" s="44"/>
      <c r="BQ29" s="44"/>
      <c r="BR29" s="69"/>
      <c r="BS29" s="70"/>
      <c r="BT29" s="43"/>
      <c r="BU29" s="44"/>
      <c r="BV29" s="45"/>
      <c r="BW29" s="45"/>
      <c r="BX29" s="45"/>
      <c r="BY29" s="44"/>
      <c r="BZ29" s="44"/>
      <c r="CA29" s="44"/>
      <c r="CB29" s="69"/>
      <c r="CC29" s="70"/>
      <c r="CD29" s="43"/>
      <c r="CE29" s="44"/>
      <c r="CF29" s="45"/>
      <c r="CG29" s="45"/>
      <c r="CH29" s="45"/>
      <c r="CI29" s="44"/>
      <c r="CJ29" s="44"/>
      <c r="CK29" s="44"/>
      <c r="CL29" s="69"/>
      <c r="CM29" s="70"/>
      <c r="CN29" s="43"/>
      <c r="CO29" s="44"/>
      <c r="CP29" s="45"/>
      <c r="CQ29" s="45"/>
      <c r="CR29" s="45"/>
      <c r="CS29" s="44"/>
      <c r="CT29" s="44"/>
      <c r="CU29" s="44"/>
      <c r="CV29" s="69"/>
      <c r="CW29" s="70"/>
      <c r="CX29" s="43"/>
      <c r="CY29" s="44"/>
      <c r="CZ29" s="45"/>
      <c r="DA29" s="45"/>
      <c r="DB29" s="45"/>
      <c r="DC29" s="44"/>
      <c r="DD29" s="44"/>
      <c r="DE29" s="44"/>
      <c r="DF29" s="69"/>
      <c r="DG29" s="70"/>
      <c r="DH29" s="43"/>
      <c r="DI29" s="44"/>
      <c r="DJ29" s="45"/>
      <c r="DK29" s="45"/>
      <c r="DL29" s="45"/>
      <c r="DM29" s="44"/>
      <c r="DN29" s="44"/>
      <c r="DO29" s="44"/>
      <c r="DP29" s="69"/>
      <c r="DQ29" s="70"/>
      <c r="DR29" s="43"/>
      <c r="DS29" s="44"/>
      <c r="DT29" s="45"/>
      <c r="DU29" s="45"/>
      <c r="DV29" s="45"/>
      <c r="DW29" s="44"/>
      <c r="DX29" s="44"/>
      <c r="DY29" s="44"/>
      <c r="DZ29" s="69"/>
      <c r="EA29" s="70"/>
      <c r="EB29" s="84">
        <f t="shared" si="17"/>
        <v>0</v>
      </c>
      <c r="EC29" s="85">
        <f t="shared" si="18"/>
        <v>0</v>
      </c>
      <c r="ED29" s="85">
        <f>EB29-EC29</f>
        <v>0</v>
      </c>
      <c r="EE29" s="128"/>
      <c r="EF29" s="196"/>
      <c r="EG29" s="101"/>
      <c r="EH29" s="102"/>
      <c r="EI29" s="70"/>
      <c r="EJ29" s="263">
        <f t="shared" si="1"/>
        <v>0</v>
      </c>
      <c r="EK29" s="263">
        <f t="shared" si="2"/>
        <v>0</v>
      </c>
      <c r="EL29" s="263">
        <f t="shared" si="3"/>
        <v>0</v>
      </c>
      <c r="EM29" s="263">
        <f t="shared" si="4"/>
        <v>0</v>
      </c>
      <c r="EN29" s="263">
        <f t="shared" si="5"/>
        <v>0</v>
      </c>
      <c r="EO29" s="263">
        <f t="shared" si="6"/>
        <v>0</v>
      </c>
      <c r="EP29" s="263">
        <f t="shared" si="7"/>
        <v>0</v>
      </c>
      <c r="EQ29" s="263">
        <f t="shared" si="8"/>
        <v>0</v>
      </c>
      <c r="ER29" s="263">
        <f t="shared" si="9"/>
        <v>0</v>
      </c>
      <c r="ES29" s="263">
        <f t="shared" si="10"/>
        <v>0</v>
      </c>
      <c r="ET29" s="263">
        <f t="shared" si="11"/>
        <v>0</v>
      </c>
      <c r="EU29" s="263">
        <f t="shared" si="12"/>
        <v>0</v>
      </c>
      <c r="EV29" s="263">
        <f t="shared" si="13"/>
        <v>0</v>
      </c>
      <c r="EW29" s="263">
        <f t="shared" si="14"/>
        <v>0</v>
      </c>
      <c r="EX29" s="263">
        <f t="shared" si="15"/>
        <v>0</v>
      </c>
    </row>
    <row r="30" spans="2:154" ht="16.5">
      <c r="B30" s="395"/>
      <c r="C30" s="400"/>
      <c r="D30" s="421"/>
      <c r="E30" s="422"/>
      <c r="F30" s="422"/>
      <c r="G30" s="423"/>
      <c r="H30" s="229"/>
      <c r="I30" s="234"/>
      <c r="J30" s="161"/>
      <c r="K30" s="162"/>
      <c r="L30" s="165"/>
      <c r="M30" s="166"/>
      <c r="N30" s="167"/>
      <c r="O30" s="167"/>
      <c r="P30" s="167"/>
      <c r="Q30" s="166"/>
      <c r="R30" s="166"/>
      <c r="S30" s="166"/>
      <c r="T30" s="179"/>
      <c r="U30" s="180"/>
      <c r="V30" s="165"/>
      <c r="W30" s="166"/>
      <c r="X30" s="167"/>
      <c r="Y30" s="167"/>
      <c r="Z30" s="167"/>
      <c r="AA30" s="166"/>
      <c r="AB30" s="166"/>
      <c r="AC30" s="166"/>
      <c r="AD30" s="179"/>
      <c r="AE30" s="180"/>
      <c r="AF30" s="165"/>
      <c r="AG30" s="166"/>
      <c r="AH30" s="167"/>
      <c r="AI30" s="167"/>
      <c r="AJ30" s="167"/>
      <c r="AK30" s="166"/>
      <c r="AL30" s="166"/>
      <c r="AM30" s="166"/>
      <c r="AN30" s="179"/>
      <c r="AO30" s="180"/>
      <c r="AP30" s="165"/>
      <c r="AQ30" s="166"/>
      <c r="AR30" s="167"/>
      <c r="AS30" s="167"/>
      <c r="AT30" s="167"/>
      <c r="AU30" s="166"/>
      <c r="AV30" s="166"/>
      <c r="AW30" s="166"/>
      <c r="AX30" s="179"/>
      <c r="AY30" s="180"/>
      <c r="AZ30" s="165"/>
      <c r="BA30" s="166"/>
      <c r="BB30" s="167"/>
      <c r="BC30" s="167"/>
      <c r="BD30" s="167"/>
      <c r="BE30" s="166"/>
      <c r="BF30" s="166"/>
      <c r="BG30" s="166"/>
      <c r="BH30" s="179"/>
      <c r="BI30" s="180"/>
      <c r="BJ30" s="165"/>
      <c r="BK30" s="166"/>
      <c r="BL30" s="167"/>
      <c r="BM30" s="167"/>
      <c r="BN30" s="167"/>
      <c r="BO30" s="166"/>
      <c r="BP30" s="166"/>
      <c r="BQ30" s="166"/>
      <c r="BR30" s="179"/>
      <c r="BS30" s="180"/>
      <c r="BT30" s="165"/>
      <c r="BU30" s="166"/>
      <c r="BV30" s="167"/>
      <c r="BW30" s="167"/>
      <c r="BX30" s="167"/>
      <c r="BY30" s="166"/>
      <c r="BZ30" s="166"/>
      <c r="CA30" s="166"/>
      <c r="CB30" s="179"/>
      <c r="CC30" s="180"/>
      <c r="CD30" s="165"/>
      <c r="CE30" s="166"/>
      <c r="CF30" s="167"/>
      <c r="CG30" s="167"/>
      <c r="CH30" s="167"/>
      <c r="CI30" s="166"/>
      <c r="CJ30" s="166"/>
      <c r="CK30" s="166"/>
      <c r="CL30" s="179"/>
      <c r="CM30" s="180"/>
      <c r="CN30" s="165"/>
      <c r="CO30" s="166"/>
      <c r="CP30" s="167"/>
      <c r="CQ30" s="167"/>
      <c r="CR30" s="167"/>
      <c r="CS30" s="166"/>
      <c r="CT30" s="166"/>
      <c r="CU30" s="166"/>
      <c r="CV30" s="179"/>
      <c r="CW30" s="180"/>
      <c r="CX30" s="165"/>
      <c r="CY30" s="166"/>
      <c r="CZ30" s="167"/>
      <c r="DA30" s="167"/>
      <c r="DB30" s="167"/>
      <c r="DC30" s="166"/>
      <c r="DD30" s="166"/>
      <c r="DE30" s="166"/>
      <c r="DF30" s="179"/>
      <c r="DG30" s="180"/>
      <c r="DH30" s="165"/>
      <c r="DI30" s="166"/>
      <c r="DJ30" s="167"/>
      <c r="DK30" s="167"/>
      <c r="DL30" s="167"/>
      <c r="DM30" s="166"/>
      <c r="DN30" s="166"/>
      <c r="DO30" s="166"/>
      <c r="DP30" s="179"/>
      <c r="DQ30" s="180"/>
      <c r="DR30" s="165"/>
      <c r="DS30" s="166"/>
      <c r="DT30" s="167"/>
      <c r="DU30" s="167"/>
      <c r="DV30" s="167"/>
      <c r="DW30" s="166"/>
      <c r="DX30" s="166"/>
      <c r="DY30" s="166"/>
      <c r="DZ30" s="179"/>
      <c r="EA30" s="180"/>
      <c r="EB30" s="189"/>
      <c r="EC30" s="190"/>
      <c r="ED30" s="190"/>
      <c r="EE30" s="204"/>
      <c r="EF30" s="199"/>
      <c r="EG30" s="209"/>
      <c r="EH30" s="210"/>
      <c r="EI30" s="180"/>
      <c r="EJ30" s="263">
        <f t="shared" si="1"/>
        <v>0</v>
      </c>
      <c r="EK30" s="263">
        <f t="shared" si="2"/>
        <v>0</v>
      </c>
      <c r="EL30" s="263">
        <f t="shared" si="3"/>
        <v>0</v>
      </c>
      <c r="EM30" s="263">
        <f t="shared" si="4"/>
        <v>0</v>
      </c>
      <c r="EN30" s="263">
        <f t="shared" si="5"/>
        <v>0</v>
      </c>
      <c r="EO30" s="263">
        <f t="shared" si="6"/>
        <v>0</v>
      </c>
      <c r="EP30" s="263">
        <f t="shared" si="7"/>
        <v>0</v>
      </c>
      <c r="EQ30" s="263">
        <f t="shared" si="8"/>
        <v>0</v>
      </c>
      <c r="ER30" s="263">
        <f t="shared" si="9"/>
        <v>0</v>
      </c>
      <c r="ES30" s="263">
        <f t="shared" si="10"/>
        <v>0</v>
      </c>
      <c r="ET30" s="263">
        <f t="shared" si="11"/>
        <v>0</v>
      </c>
      <c r="EU30" s="263">
        <f t="shared" si="12"/>
        <v>0</v>
      </c>
      <c r="EV30" s="263">
        <f t="shared" si="13"/>
        <v>0</v>
      </c>
      <c r="EW30" s="263">
        <f t="shared" si="14"/>
        <v>0</v>
      </c>
      <c r="EX30" s="263">
        <f t="shared" si="15"/>
        <v>0</v>
      </c>
    </row>
    <row r="31" spans="2:154" ht="67.5" customHeight="1">
      <c r="B31" s="396">
        <v>4</v>
      </c>
      <c r="C31" s="230" t="s">
        <v>149</v>
      </c>
      <c r="D31" s="137">
        <v>1</v>
      </c>
      <c r="E31" s="412" t="s">
        <v>150</v>
      </c>
      <c r="F31" s="413"/>
      <c r="G31" s="414"/>
      <c r="H31" s="231" t="s">
        <v>137</v>
      </c>
      <c r="I31" s="235" t="s">
        <v>151</v>
      </c>
      <c r="J31" s="112" t="s">
        <v>138</v>
      </c>
      <c r="K31" s="113" t="s">
        <v>138</v>
      </c>
      <c r="L31" s="114"/>
      <c r="M31" s="115"/>
      <c r="N31" s="116"/>
      <c r="O31" s="116"/>
      <c r="P31" s="116"/>
      <c r="Q31" s="115"/>
      <c r="R31" s="115"/>
      <c r="S31" s="115"/>
      <c r="T31" s="123"/>
      <c r="U31" s="124"/>
      <c r="V31" s="114"/>
      <c r="W31" s="115"/>
      <c r="X31" s="116"/>
      <c r="Y31" s="116"/>
      <c r="Z31" s="116"/>
      <c r="AA31" s="115"/>
      <c r="AB31" s="115"/>
      <c r="AC31" s="115"/>
      <c r="AD31" s="123"/>
      <c r="AE31" s="124"/>
      <c r="AF31" s="114"/>
      <c r="AG31" s="115"/>
      <c r="AH31" s="116"/>
      <c r="AI31" s="116"/>
      <c r="AJ31" s="116"/>
      <c r="AK31" s="115"/>
      <c r="AL31" s="115"/>
      <c r="AM31" s="115"/>
      <c r="AN31" s="123"/>
      <c r="AO31" s="124"/>
      <c r="AP31" s="114"/>
      <c r="AQ31" s="115"/>
      <c r="AR31" s="116"/>
      <c r="AS31" s="116"/>
      <c r="AT31" s="116"/>
      <c r="AU31" s="115"/>
      <c r="AV31" s="115"/>
      <c r="AW31" s="115"/>
      <c r="AX31" s="123"/>
      <c r="AY31" s="124"/>
      <c r="AZ31" s="114"/>
      <c r="BA31" s="115"/>
      <c r="BB31" s="116"/>
      <c r="BC31" s="116"/>
      <c r="BD31" s="116"/>
      <c r="BE31" s="115"/>
      <c r="BF31" s="115"/>
      <c r="BG31" s="115"/>
      <c r="BH31" s="123"/>
      <c r="BI31" s="124"/>
      <c r="BJ31" s="114"/>
      <c r="BK31" s="115" t="s">
        <v>194</v>
      </c>
      <c r="BL31" s="116">
        <v>40000</v>
      </c>
      <c r="BM31" s="116"/>
      <c r="BN31" s="116"/>
      <c r="BO31" s="115" t="s">
        <v>194</v>
      </c>
      <c r="BP31" s="115" t="s">
        <v>194</v>
      </c>
      <c r="BQ31" s="115"/>
      <c r="BR31" s="123" t="s">
        <v>272</v>
      </c>
      <c r="BS31" s="124"/>
      <c r="BT31" s="114"/>
      <c r="BU31" s="115"/>
      <c r="BV31" s="116"/>
      <c r="BW31" s="116"/>
      <c r="BX31" s="116"/>
      <c r="BY31" s="115"/>
      <c r="BZ31" s="115"/>
      <c r="CA31" s="115"/>
      <c r="CB31" s="123"/>
      <c r="CC31" s="124"/>
      <c r="CD31" s="114"/>
      <c r="CE31" s="115"/>
      <c r="CF31" s="116"/>
      <c r="CG31" s="116"/>
      <c r="CH31" s="116"/>
      <c r="CI31" s="115"/>
      <c r="CJ31" s="115"/>
      <c r="CK31" s="115"/>
      <c r="CL31" s="123"/>
      <c r="CM31" s="124"/>
      <c r="CN31" s="114"/>
      <c r="CO31" s="115"/>
      <c r="CP31" s="116"/>
      <c r="CQ31" s="116"/>
      <c r="CR31" s="116"/>
      <c r="CS31" s="115"/>
      <c r="CT31" s="115"/>
      <c r="CU31" s="115"/>
      <c r="CV31" s="123"/>
      <c r="CW31" s="124"/>
      <c r="CX31" s="114"/>
      <c r="CY31" s="115"/>
      <c r="CZ31" s="116"/>
      <c r="DA31" s="116"/>
      <c r="DB31" s="116"/>
      <c r="DC31" s="115"/>
      <c r="DD31" s="115"/>
      <c r="DE31" s="115"/>
      <c r="DF31" s="123"/>
      <c r="DG31" s="124"/>
      <c r="DH31" s="114"/>
      <c r="DI31" s="115"/>
      <c r="DJ31" s="116"/>
      <c r="DK31" s="116"/>
      <c r="DL31" s="116"/>
      <c r="DM31" s="115"/>
      <c r="DN31" s="115"/>
      <c r="DO31" s="115"/>
      <c r="DP31" s="123"/>
      <c r="DQ31" s="124"/>
      <c r="DR31" s="114"/>
      <c r="DS31" s="115"/>
      <c r="DT31" s="116"/>
      <c r="DU31" s="116"/>
      <c r="DV31" s="116"/>
      <c r="DW31" s="115"/>
      <c r="DX31" s="115"/>
      <c r="DY31" s="115"/>
      <c r="DZ31" s="123"/>
      <c r="EA31" s="124"/>
      <c r="EB31" s="192">
        <f t="shared" si="17"/>
        <v>40000</v>
      </c>
      <c r="EC31" s="193">
        <f t="shared" si="18"/>
        <v>0</v>
      </c>
      <c r="ED31" s="193">
        <f>EB31-EC31</f>
        <v>40000</v>
      </c>
      <c r="EE31" s="129" t="s">
        <v>152</v>
      </c>
      <c r="EF31" s="239">
        <v>3831</v>
      </c>
      <c r="EG31" s="131">
        <v>100</v>
      </c>
      <c r="EH31" s="132"/>
      <c r="EI31" s="124"/>
      <c r="EJ31" s="263">
        <f t="shared" si="1"/>
        <v>3831</v>
      </c>
      <c r="EK31" s="263" t="str">
        <f t="shared" si="2"/>
        <v>para el traslado y atención a ponentes</v>
      </c>
      <c r="EL31" s="263">
        <f t="shared" si="3"/>
        <v>0</v>
      </c>
      <c r="EM31" s="263">
        <f t="shared" si="4"/>
        <v>0</v>
      </c>
      <c r="EN31" s="263">
        <f t="shared" si="5"/>
        <v>0</v>
      </c>
      <c r="EO31" s="263">
        <f t="shared" si="6"/>
        <v>0</v>
      </c>
      <c r="EP31" s="263">
        <f t="shared" si="7"/>
        <v>0</v>
      </c>
      <c r="EQ31" s="263">
        <f t="shared" si="8"/>
        <v>40000</v>
      </c>
      <c r="ER31" s="263">
        <f t="shared" si="9"/>
        <v>0</v>
      </c>
      <c r="ES31" s="263">
        <f t="shared" si="10"/>
        <v>0</v>
      </c>
      <c r="ET31" s="263">
        <f t="shared" si="11"/>
        <v>0</v>
      </c>
      <c r="EU31" s="263">
        <f t="shared" si="12"/>
        <v>0</v>
      </c>
      <c r="EV31" s="263">
        <f t="shared" si="13"/>
        <v>0</v>
      </c>
      <c r="EW31" s="263">
        <f t="shared" si="14"/>
        <v>0</v>
      </c>
      <c r="EX31" s="263">
        <f t="shared" si="15"/>
        <v>40000</v>
      </c>
    </row>
    <row r="32" spans="2:154" ht="12" customHeight="1" thickBot="1">
      <c r="B32" s="397"/>
      <c r="C32" s="232"/>
      <c r="D32" s="405"/>
      <c r="E32" s="406"/>
      <c r="F32" s="406"/>
      <c r="G32" s="407"/>
      <c r="H32" s="110"/>
      <c r="I32" s="110"/>
      <c r="J32" s="117"/>
      <c r="K32" s="118"/>
      <c r="L32" s="119"/>
      <c r="M32" s="120"/>
      <c r="N32" s="121"/>
      <c r="O32" s="121"/>
      <c r="P32" s="121"/>
      <c r="Q32" s="120"/>
      <c r="R32" s="120"/>
      <c r="S32" s="120"/>
      <c r="T32" s="125"/>
      <c r="U32" s="126"/>
      <c r="V32" s="119"/>
      <c r="W32" s="120"/>
      <c r="X32" s="121"/>
      <c r="Y32" s="121"/>
      <c r="Z32" s="121"/>
      <c r="AA32" s="120"/>
      <c r="AB32" s="120"/>
      <c r="AC32" s="120"/>
      <c r="AD32" s="125"/>
      <c r="AE32" s="126"/>
      <c r="AF32" s="119"/>
      <c r="AG32" s="120"/>
      <c r="AH32" s="121"/>
      <c r="AI32" s="121"/>
      <c r="AJ32" s="121"/>
      <c r="AK32" s="120"/>
      <c r="AL32" s="120"/>
      <c r="AM32" s="120"/>
      <c r="AN32" s="125"/>
      <c r="AO32" s="126"/>
      <c r="AP32" s="119"/>
      <c r="AQ32" s="120"/>
      <c r="AR32" s="121"/>
      <c r="AS32" s="121"/>
      <c r="AT32" s="121"/>
      <c r="AU32" s="120"/>
      <c r="AV32" s="120"/>
      <c r="AW32" s="120"/>
      <c r="AX32" s="125"/>
      <c r="AY32" s="126"/>
      <c r="AZ32" s="119"/>
      <c r="BA32" s="120"/>
      <c r="BB32" s="121"/>
      <c r="BC32" s="121"/>
      <c r="BD32" s="121"/>
      <c r="BE32" s="120"/>
      <c r="BF32" s="120"/>
      <c r="BG32" s="120"/>
      <c r="BH32" s="125"/>
      <c r="BI32" s="126"/>
      <c r="BJ32" s="119"/>
      <c r="BK32" s="120"/>
      <c r="BL32" s="121"/>
      <c r="BM32" s="121"/>
      <c r="BN32" s="121"/>
      <c r="BO32" s="120"/>
      <c r="BP32" s="120"/>
      <c r="BQ32" s="120"/>
      <c r="BR32" s="125"/>
      <c r="BS32" s="126"/>
      <c r="BT32" s="119"/>
      <c r="BU32" s="120"/>
      <c r="BV32" s="121"/>
      <c r="BW32" s="121"/>
      <c r="BX32" s="121"/>
      <c r="BY32" s="120"/>
      <c r="BZ32" s="120"/>
      <c r="CA32" s="120"/>
      <c r="CB32" s="125"/>
      <c r="CC32" s="126"/>
      <c r="CD32" s="119"/>
      <c r="CE32" s="120"/>
      <c r="CF32" s="121"/>
      <c r="CG32" s="121"/>
      <c r="CH32" s="121"/>
      <c r="CI32" s="120"/>
      <c r="CJ32" s="120"/>
      <c r="CK32" s="120"/>
      <c r="CL32" s="125"/>
      <c r="CM32" s="126"/>
      <c r="CN32" s="119"/>
      <c r="CO32" s="120"/>
      <c r="CP32" s="121"/>
      <c r="CQ32" s="121"/>
      <c r="CR32" s="121"/>
      <c r="CS32" s="120"/>
      <c r="CT32" s="120"/>
      <c r="CU32" s="120"/>
      <c r="CV32" s="125"/>
      <c r="CW32" s="126"/>
      <c r="CX32" s="119"/>
      <c r="CY32" s="120"/>
      <c r="CZ32" s="121"/>
      <c r="DA32" s="121"/>
      <c r="DB32" s="121"/>
      <c r="DC32" s="120"/>
      <c r="DD32" s="120"/>
      <c r="DE32" s="120"/>
      <c r="DF32" s="125"/>
      <c r="DG32" s="126"/>
      <c r="DH32" s="119"/>
      <c r="DI32" s="120"/>
      <c r="DJ32" s="121"/>
      <c r="DK32" s="121"/>
      <c r="DL32" s="121"/>
      <c r="DM32" s="120"/>
      <c r="DN32" s="120"/>
      <c r="DO32" s="120"/>
      <c r="DP32" s="125"/>
      <c r="DQ32" s="126"/>
      <c r="DR32" s="119"/>
      <c r="DS32" s="120"/>
      <c r="DT32" s="121"/>
      <c r="DU32" s="121"/>
      <c r="DV32" s="121"/>
      <c r="DW32" s="120"/>
      <c r="DX32" s="120"/>
      <c r="DY32" s="120"/>
      <c r="DZ32" s="125"/>
      <c r="EA32" s="126"/>
      <c r="EB32" s="87"/>
      <c r="EC32" s="88"/>
      <c r="ED32" s="88"/>
      <c r="EE32" s="206"/>
      <c r="EF32" s="242"/>
      <c r="EG32" s="133"/>
      <c r="EH32" s="134"/>
      <c r="EI32" s="126"/>
      <c r="EJ32" s="263">
        <f t="shared" si="1"/>
        <v>0</v>
      </c>
      <c r="EK32" s="263">
        <f t="shared" si="2"/>
        <v>0</v>
      </c>
      <c r="EL32" s="263">
        <f t="shared" si="3"/>
        <v>0</v>
      </c>
      <c r="EM32" s="263">
        <f t="shared" si="4"/>
        <v>0</v>
      </c>
      <c r="EN32" s="263">
        <f t="shared" si="5"/>
        <v>0</v>
      </c>
      <c r="EO32" s="263">
        <f t="shared" si="6"/>
        <v>0</v>
      </c>
      <c r="EP32" s="263">
        <f t="shared" si="7"/>
        <v>0</v>
      </c>
      <c r="EQ32" s="263">
        <f t="shared" si="8"/>
        <v>0</v>
      </c>
      <c r="ER32" s="263">
        <f t="shared" si="9"/>
        <v>0</v>
      </c>
      <c r="ES32" s="263">
        <f t="shared" si="10"/>
        <v>0</v>
      </c>
      <c r="ET32" s="263">
        <f t="shared" si="11"/>
        <v>0</v>
      </c>
      <c r="EU32" s="263">
        <f t="shared" si="12"/>
        <v>0</v>
      </c>
      <c r="EV32" s="263">
        <f t="shared" si="13"/>
        <v>0</v>
      </c>
      <c r="EW32" s="263">
        <f t="shared" si="14"/>
        <v>0</v>
      </c>
      <c r="EX32" s="263">
        <f t="shared" si="15"/>
        <v>0</v>
      </c>
    </row>
    <row r="33" spans="50:92" ht="30.75" customHeight="1" thickBot="1" thickTop="1">
      <c r="AX33" s="282">
        <f>4/4*100%</f>
        <v>1</v>
      </c>
      <c r="AY33" s="283"/>
      <c r="AZ33" s="283"/>
      <c r="CL33" s="282">
        <f>6/6*100%</f>
        <v>1</v>
      </c>
      <c r="CM33" s="283"/>
      <c r="CN33" s="283"/>
    </row>
    <row r="34" spans="2:139" ht="30" customHeight="1" thickBot="1">
      <c r="B34" s="12"/>
      <c r="C34" s="13"/>
      <c r="D34" s="408" t="s">
        <v>153</v>
      </c>
      <c r="E34" s="408"/>
      <c r="F34" s="408"/>
      <c r="G34" s="408"/>
      <c r="H34" s="14"/>
      <c r="I34" s="14"/>
      <c r="J34" s="13"/>
      <c r="K34" s="13"/>
      <c r="L34" s="13"/>
      <c r="M34" s="13"/>
      <c r="N34" s="52">
        <f>SUM(N18:N31)</f>
        <v>0</v>
      </c>
      <c r="O34" s="52">
        <f>SUM(O18:O31)</f>
        <v>0</v>
      </c>
      <c r="P34" s="122"/>
      <c r="Q34" s="13"/>
      <c r="R34" s="13"/>
      <c r="S34" s="13"/>
      <c r="T34" s="13"/>
      <c r="U34" s="13"/>
      <c r="V34" s="13"/>
      <c r="W34" s="13"/>
      <c r="X34" s="52">
        <f>SUM(X18:X31)</f>
        <v>0</v>
      </c>
      <c r="Y34" s="52">
        <f>SUM(Y18:Y31)</f>
        <v>0</v>
      </c>
      <c r="Z34" s="122"/>
      <c r="AA34" s="13"/>
      <c r="AB34" s="13"/>
      <c r="AC34" s="13"/>
      <c r="AD34" s="13"/>
      <c r="AE34" s="13"/>
      <c r="AF34" s="13"/>
      <c r="AG34" s="13"/>
      <c r="AH34" s="52">
        <f>SUM(AH18:AH31)</f>
        <v>14000</v>
      </c>
      <c r="AI34" s="52">
        <f>SUM(AI18:AI31)</f>
        <v>0</v>
      </c>
      <c r="AJ34" s="122"/>
      <c r="AK34" s="13"/>
      <c r="AL34" s="13"/>
      <c r="AM34" s="13"/>
      <c r="AN34" s="13"/>
      <c r="AO34" s="13"/>
      <c r="AP34" s="13"/>
      <c r="AQ34" s="13"/>
      <c r="AR34" s="52">
        <f>SUM(AR18:AR31)</f>
        <v>15250</v>
      </c>
      <c r="AS34" s="52">
        <f>SUM(AS18:AS31)</f>
        <v>0</v>
      </c>
      <c r="AT34" s="122"/>
      <c r="AU34" s="13"/>
      <c r="AV34" s="13"/>
      <c r="AW34" s="13"/>
      <c r="AX34" s="284" t="s">
        <v>286</v>
      </c>
      <c r="AY34" s="411" t="s">
        <v>287</v>
      </c>
      <c r="AZ34" s="411"/>
      <c r="BA34" s="13"/>
      <c r="BB34" s="52">
        <f>SUM(BB18:BB31)</f>
        <v>15750</v>
      </c>
      <c r="BC34" s="52">
        <f>SUM(BC18:BC31)</f>
        <v>0</v>
      </c>
      <c r="BD34" s="122"/>
      <c r="BE34" s="13"/>
      <c r="BF34" s="13"/>
      <c r="BG34" s="13"/>
      <c r="BH34" s="13"/>
      <c r="BI34" s="13"/>
      <c r="BJ34" s="13"/>
      <c r="BK34" s="13"/>
      <c r="BL34" s="52">
        <f>SUM(BL18:BL31)</f>
        <v>41250</v>
      </c>
      <c r="BM34" s="52">
        <f>SUM(BM18:BM31)</f>
        <v>0</v>
      </c>
      <c r="BN34" s="122"/>
      <c r="BO34" s="13"/>
      <c r="BP34" s="13"/>
      <c r="BQ34" s="13"/>
      <c r="BR34" s="13"/>
      <c r="BS34" s="13"/>
      <c r="BT34" s="13"/>
      <c r="BU34" s="13"/>
      <c r="BV34" s="52">
        <f>SUM(BV18:BV31)</f>
        <v>1250</v>
      </c>
      <c r="BW34" s="52">
        <f>SUM(BW18:BW31)</f>
        <v>0</v>
      </c>
      <c r="BX34" s="122"/>
      <c r="BY34" s="13"/>
      <c r="BZ34" s="13"/>
      <c r="CA34" s="13"/>
      <c r="CB34" s="13"/>
      <c r="CC34" s="13"/>
      <c r="CD34" s="13"/>
      <c r="CE34" s="13"/>
      <c r="CF34" s="52">
        <f>SUM(CF18:CF31)</f>
        <v>1250</v>
      </c>
      <c r="CG34" s="52">
        <f>SUM(CG18:CG31)</f>
        <v>0</v>
      </c>
      <c r="CH34" s="122"/>
      <c r="CI34" s="13"/>
      <c r="CJ34" s="13"/>
      <c r="CK34" s="13"/>
      <c r="CL34" s="284" t="s">
        <v>286</v>
      </c>
      <c r="CM34" s="411" t="s">
        <v>287</v>
      </c>
      <c r="CN34" s="411"/>
      <c r="CO34" s="13"/>
      <c r="CP34" s="52">
        <f>SUM(CP18:CP31)</f>
        <v>0</v>
      </c>
      <c r="CQ34" s="52">
        <f>SUM(CQ18:CQ31)</f>
        <v>0</v>
      </c>
      <c r="CR34" s="122"/>
      <c r="CS34" s="13"/>
      <c r="CT34" s="13"/>
      <c r="CU34" s="13"/>
      <c r="CV34" s="13"/>
      <c r="CW34" s="13"/>
      <c r="CX34" s="13"/>
      <c r="CY34" s="13"/>
      <c r="CZ34" s="52">
        <f>SUM(CZ18:CZ31)</f>
        <v>0</v>
      </c>
      <c r="DA34" s="52">
        <f>SUM(DA18:DA31)</f>
        <v>0</v>
      </c>
      <c r="DB34" s="122"/>
      <c r="DC34" s="13"/>
      <c r="DD34" s="13"/>
      <c r="DE34" s="13"/>
      <c r="DF34" s="13"/>
      <c r="DG34" s="13"/>
      <c r="DH34" s="13"/>
      <c r="DI34" s="13"/>
      <c r="DJ34" s="52">
        <f>SUM(DJ18:DJ31)</f>
        <v>0</v>
      </c>
      <c r="DK34" s="52">
        <f>SUM(DK18:DK31)</f>
        <v>0</v>
      </c>
      <c r="DL34" s="122"/>
      <c r="DM34" s="13"/>
      <c r="DN34" s="13"/>
      <c r="DO34" s="13"/>
      <c r="DP34" s="13"/>
      <c r="DQ34" s="13"/>
      <c r="DR34" s="13"/>
      <c r="DS34" s="13"/>
      <c r="DT34" s="52">
        <f>SUM(DT18:DT31)</f>
        <v>0</v>
      </c>
      <c r="DU34" s="52">
        <f>SUM(DU18:DU31)</f>
        <v>0</v>
      </c>
      <c r="DV34" s="122"/>
      <c r="DW34" s="13"/>
      <c r="DX34" s="127">
        <f>DT34+DJ34+CZ34+CP34+CF34+BV34+BL34+BB34+AR34+AH34+X34+N34</f>
        <v>88750</v>
      </c>
      <c r="DY34" s="13"/>
      <c r="DZ34" s="282">
        <f>3/7*100%</f>
        <v>0.42857142857142855</v>
      </c>
      <c r="EA34" s="13"/>
      <c r="EB34" s="52">
        <f>SUM($EB18:$EB32)</f>
        <v>88750</v>
      </c>
      <c r="EC34" s="52">
        <f>SUM(EC18:EC32)</f>
        <v>0</v>
      </c>
      <c r="ED34" s="52">
        <f>SUM(ED18:ED31)</f>
        <v>88750</v>
      </c>
      <c r="EE34" s="13"/>
      <c r="EF34" s="13"/>
      <c r="EG34" s="282">
        <f>6/10*100%</f>
        <v>0.6</v>
      </c>
      <c r="EH34" s="13"/>
      <c r="EI34" s="105"/>
    </row>
    <row r="36" spans="2:130" ht="22.5" customHeight="1">
      <c r="B36" s="15" t="s">
        <v>154</v>
      </c>
      <c r="C36" s="15"/>
      <c r="D36" s="16"/>
      <c r="E36" s="16"/>
      <c r="F36" s="16"/>
      <c r="G36" s="16"/>
      <c r="H36" s="16"/>
      <c r="I36" s="16"/>
      <c r="J36" s="16"/>
      <c r="K36" s="16"/>
      <c r="L36" s="16"/>
      <c r="M36" s="16"/>
      <c r="N36" s="53"/>
      <c r="O36" s="53"/>
      <c r="P36" s="53"/>
      <c r="Q36" s="73"/>
      <c r="R36" s="73"/>
      <c r="S36" s="73"/>
      <c r="T36" s="74"/>
      <c r="U36" s="74"/>
      <c r="V36" s="74"/>
      <c r="W36" s="75"/>
      <c r="X36" s="76"/>
      <c r="Y36" s="76"/>
      <c r="Z36" s="76"/>
      <c r="AA36" s="79"/>
      <c r="AB36" s="79"/>
      <c r="AC36" s="79"/>
      <c r="AD36" s="75"/>
      <c r="AE36" s="75"/>
      <c r="AF36" s="75"/>
      <c r="AG36" s="75"/>
      <c r="AH36" s="76"/>
      <c r="AI36" s="76"/>
      <c r="AJ36" s="76"/>
      <c r="AK36" s="75"/>
      <c r="AL36" s="75"/>
      <c r="AM36" s="75"/>
      <c r="AN36" s="75"/>
      <c r="AO36" s="75"/>
      <c r="AP36" s="75"/>
      <c r="AQ36" s="75"/>
      <c r="AR36" s="76"/>
      <c r="AS36" s="76"/>
      <c r="AT36" s="76"/>
      <c r="AU36" s="79"/>
      <c r="AV36" s="79"/>
      <c r="AW36" s="79"/>
      <c r="AX36" s="75"/>
      <c r="AY36" s="75"/>
      <c r="AZ36" s="75"/>
      <c r="BA36" s="75"/>
      <c r="BB36" s="76"/>
      <c r="BC36" s="76"/>
      <c r="BD36" s="76"/>
      <c r="BE36" s="79"/>
      <c r="BF36" s="79"/>
      <c r="BG36" s="79"/>
      <c r="BH36" s="75"/>
      <c r="BI36" s="75"/>
      <c r="BJ36" s="75"/>
      <c r="BK36" s="75"/>
      <c r="BL36" s="76"/>
      <c r="BM36" s="76"/>
      <c r="BN36" s="76"/>
      <c r="BO36" s="79"/>
      <c r="BP36" s="79"/>
      <c r="BQ36" s="79"/>
      <c r="BR36" s="75"/>
      <c r="BS36" s="75"/>
      <c r="BT36" s="79"/>
      <c r="BU36" s="79"/>
      <c r="BV36" s="75"/>
      <c r="BW36" s="75"/>
      <c r="BX36" s="75"/>
      <c r="BY36" s="75"/>
      <c r="BZ36" s="75"/>
      <c r="CA36" s="75"/>
      <c r="CB36" s="75"/>
      <c r="CC36" s="76"/>
      <c r="CD36" s="79"/>
      <c r="CE36" s="79"/>
      <c r="CF36" s="75"/>
      <c r="CG36" s="75"/>
      <c r="CH36" s="75"/>
      <c r="CI36" s="75"/>
      <c r="CJ36" s="75"/>
      <c r="CK36" s="75"/>
      <c r="CL36" s="75"/>
      <c r="CM36" s="76"/>
      <c r="CN36" s="79"/>
      <c r="CO36" s="79"/>
      <c r="CP36" s="75"/>
      <c r="CQ36" s="75"/>
      <c r="CR36" s="75"/>
      <c r="CS36" s="75"/>
      <c r="CT36" s="75"/>
      <c r="CU36" s="75"/>
      <c r="CV36" s="75"/>
      <c r="CW36" s="76"/>
      <c r="CX36" s="79"/>
      <c r="CY36" s="79"/>
      <c r="CZ36" s="75"/>
      <c r="DA36" s="75"/>
      <c r="DB36" s="75"/>
      <c r="DC36" s="75"/>
      <c r="DD36" s="75"/>
      <c r="DE36" s="75"/>
      <c r="DF36" s="75"/>
      <c r="DG36" s="76"/>
      <c r="DH36" s="79"/>
      <c r="DI36" s="79"/>
      <c r="DJ36" s="75"/>
      <c r="DK36" s="75"/>
      <c r="DL36" s="75"/>
      <c r="DM36" s="75"/>
      <c r="DN36" s="75"/>
      <c r="DO36" s="75"/>
      <c r="DP36" s="75"/>
      <c r="DQ36" s="76"/>
      <c r="DR36" s="79"/>
      <c r="DS36" s="79"/>
      <c r="DT36" s="75"/>
      <c r="DU36" s="75"/>
      <c r="DV36" s="75"/>
      <c r="DW36" s="75"/>
      <c r="DX36" s="75"/>
      <c r="DY36" s="75"/>
      <c r="DZ36" s="75"/>
    </row>
    <row r="38" spans="2:139" ht="15">
      <c r="B38" s="17"/>
      <c r="C38" s="18"/>
      <c r="D38" s="18"/>
      <c r="E38" s="18"/>
      <c r="F38" s="18"/>
      <c r="G38" s="18"/>
      <c r="H38" s="18"/>
      <c r="I38" s="18"/>
      <c r="J38" s="18"/>
      <c r="K38" s="54"/>
      <c r="L38" s="54"/>
      <c r="M38" s="55"/>
      <c r="N38" s="55"/>
      <c r="O38" s="55"/>
      <c r="P38" s="55"/>
      <c r="Q38" s="55"/>
      <c r="R38" s="55"/>
      <c r="S38" s="55"/>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06"/>
    </row>
    <row r="39" spans="2:139" ht="27" customHeight="1">
      <c r="B39" s="409" t="s">
        <v>47</v>
      </c>
      <c r="C39" s="410"/>
      <c r="D39" s="410"/>
      <c r="E39" s="410"/>
      <c r="F39" s="410"/>
      <c r="G39" s="410" t="s">
        <v>48</v>
      </c>
      <c r="H39" s="410"/>
      <c r="I39" s="410"/>
      <c r="J39" s="410"/>
      <c r="K39" s="410"/>
      <c r="L39" s="56" t="s">
        <v>155</v>
      </c>
      <c r="M39" s="57"/>
      <c r="N39" s="58"/>
      <c r="O39" s="58"/>
      <c r="P39" s="58"/>
      <c r="Q39" s="77"/>
      <c r="R39" s="77"/>
      <c r="S39" s="77"/>
      <c r="T39" s="77"/>
      <c r="U39" s="77"/>
      <c r="V39" s="57"/>
      <c r="W39" s="58"/>
      <c r="X39" s="57"/>
      <c r="Y39" s="57"/>
      <c r="Z39" s="57"/>
      <c r="AA39" s="77"/>
      <c r="AB39" s="77"/>
      <c r="AC39" s="77"/>
      <c r="AD39" s="77"/>
      <c r="AE39" s="77"/>
      <c r="AF39" s="58"/>
      <c r="AG39" s="57"/>
      <c r="AH39" s="57"/>
      <c r="AI39" s="57"/>
      <c r="AJ39" s="57"/>
      <c r="AK39" s="77"/>
      <c r="AL39" s="77"/>
      <c r="AM39" s="77"/>
      <c r="AN39" s="77"/>
      <c r="AO39" s="77"/>
      <c r="AP39" s="57"/>
      <c r="AQ39" s="57"/>
      <c r="AR39" s="57"/>
      <c r="AS39" s="57"/>
      <c r="AT39" s="57"/>
      <c r="AU39" s="77"/>
      <c r="AV39" s="77"/>
      <c r="AW39" s="77"/>
      <c r="AX39" s="77"/>
      <c r="AY39" s="77"/>
      <c r="AZ39" s="57"/>
      <c r="BA39" s="57"/>
      <c r="BB39" s="57"/>
      <c r="BC39" s="57"/>
      <c r="BD39" s="57"/>
      <c r="BE39" s="77"/>
      <c r="BF39" s="77"/>
      <c r="BG39" s="77"/>
      <c r="BH39" s="77"/>
      <c r="BI39" s="77"/>
      <c r="BJ39" s="57"/>
      <c r="BK39" s="57"/>
      <c r="BL39" s="57"/>
      <c r="BM39" s="57"/>
      <c r="BN39" s="57"/>
      <c r="BO39" s="77"/>
      <c r="BP39" s="77"/>
      <c r="BQ39" s="77"/>
      <c r="BR39" s="77"/>
      <c r="BS39" s="77"/>
      <c r="BT39" s="57"/>
      <c r="BU39" s="57"/>
      <c r="BV39" s="57"/>
      <c r="BW39" s="57"/>
      <c r="BX39" s="57"/>
      <c r="BY39" s="77"/>
      <c r="BZ39" s="77"/>
      <c r="CA39" s="77"/>
      <c r="CB39" s="77"/>
      <c r="CC39" s="77"/>
      <c r="CD39" s="57"/>
      <c r="CE39" s="57"/>
      <c r="CF39" s="57"/>
      <c r="CG39" s="57"/>
      <c r="CH39" s="57"/>
      <c r="CI39" s="77"/>
      <c r="CJ39" s="77"/>
      <c r="CK39" s="77"/>
      <c r="CL39" s="77"/>
      <c r="CM39" s="77"/>
      <c r="CN39" s="57"/>
      <c r="CO39" s="57"/>
      <c r="CP39" s="57"/>
      <c r="CQ39" s="57"/>
      <c r="CR39" s="57"/>
      <c r="CS39" s="77"/>
      <c r="CT39" s="77"/>
      <c r="CU39" s="77"/>
      <c r="CV39" s="77"/>
      <c r="CW39" s="77"/>
      <c r="CX39" s="57"/>
      <c r="CY39" s="57"/>
      <c r="CZ39" s="57"/>
      <c r="DA39" s="57"/>
      <c r="DB39" s="57"/>
      <c r="DC39" s="77"/>
      <c r="DD39" s="77"/>
      <c r="DE39" s="77"/>
      <c r="DF39" s="77"/>
      <c r="DG39" s="77"/>
      <c r="DH39" s="57"/>
      <c r="DI39" s="57"/>
      <c r="DJ39" s="57"/>
      <c r="DK39" s="57"/>
      <c r="DL39" s="57"/>
      <c r="DM39" s="77"/>
      <c r="DN39" s="77"/>
      <c r="DO39" s="77"/>
      <c r="DP39" s="77"/>
      <c r="DQ39" s="77"/>
      <c r="DR39" s="57"/>
      <c r="DS39" s="57"/>
      <c r="DT39" s="57"/>
      <c r="DU39" s="57"/>
      <c r="DV39" s="57"/>
      <c r="DW39" s="77"/>
      <c r="DX39" s="77"/>
      <c r="DY39" s="77"/>
      <c r="DZ39" s="77"/>
      <c r="EA39" s="77"/>
      <c r="EB39" s="57"/>
      <c r="EC39" s="57"/>
      <c r="ED39" s="57"/>
      <c r="EE39" s="57"/>
      <c r="EF39" s="57"/>
      <c r="EG39" s="57"/>
      <c r="EH39" s="57"/>
      <c r="EI39" s="107"/>
    </row>
    <row r="40" spans="2:139" ht="15">
      <c r="B40" s="19"/>
      <c r="C40" s="20"/>
      <c r="D40" s="21" t="s">
        <v>49</v>
      </c>
      <c r="E40" s="21"/>
      <c r="F40" s="22"/>
      <c r="G40" s="20"/>
      <c r="H40" s="23" t="s">
        <v>156</v>
      </c>
      <c r="I40" s="20"/>
      <c r="J40" s="56"/>
      <c r="K40" s="56"/>
      <c r="L40" s="56"/>
      <c r="M40" s="59"/>
      <c r="N40" s="60"/>
      <c r="O40" s="60"/>
      <c r="P40" s="60"/>
      <c r="Q40" s="402"/>
      <c r="R40" s="402"/>
      <c r="S40" s="402"/>
      <c r="T40" s="402"/>
      <c r="U40" s="402"/>
      <c r="V40" s="57"/>
      <c r="W40" s="57"/>
      <c r="X40" s="57"/>
      <c r="Y40" s="57"/>
      <c r="Z40" s="57"/>
      <c r="AA40" s="402"/>
      <c r="AB40" s="402"/>
      <c r="AC40" s="402"/>
      <c r="AD40" s="402"/>
      <c r="AE40" s="402"/>
      <c r="AF40" s="57"/>
      <c r="AG40" s="57"/>
      <c r="AH40" s="57"/>
      <c r="AI40" s="57"/>
      <c r="AJ40" s="57"/>
      <c r="AK40" s="402"/>
      <c r="AL40" s="402"/>
      <c r="AM40" s="402"/>
      <c r="AN40" s="402"/>
      <c r="AO40" s="402"/>
      <c r="AP40" s="57"/>
      <c r="AQ40" s="57"/>
      <c r="AR40" s="57"/>
      <c r="AS40" s="57"/>
      <c r="AT40" s="57"/>
      <c r="AU40" s="402"/>
      <c r="AV40" s="402"/>
      <c r="AW40" s="402"/>
      <c r="AX40" s="402"/>
      <c r="AY40" s="402"/>
      <c r="AZ40" s="57"/>
      <c r="BA40" s="57"/>
      <c r="BB40" s="57"/>
      <c r="BC40" s="57"/>
      <c r="BD40" s="57"/>
      <c r="BE40" s="402"/>
      <c r="BF40" s="402"/>
      <c r="BG40" s="402"/>
      <c r="BH40" s="402"/>
      <c r="BI40" s="402"/>
      <c r="BJ40" s="57"/>
      <c r="BK40" s="57"/>
      <c r="BL40" s="57"/>
      <c r="BM40" s="57"/>
      <c r="BN40" s="57"/>
      <c r="BO40" s="402"/>
      <c r="BP40" s="402"/>
      <c r="BQ40" s="402"/>
      <c r="BR40" s="402"/>
      <c r="BS40" s="402"/>
      <c r="BT40" s="57"/>
      <c r="BU40" s="57"/>
      <c r="BV40" s="57"/>
      <c r="BW40" s="57"/>
      <c r="BX40" s="57"/>
      <c r="BY40" s="402"/>
      <c r="BZ40" s="402"/>
      <c r="CA40" s="402"/>
      <c r="CB40" s="402"/>
      <c r="CC40" s="402"/>
      <c r="CD40" s="57"/>
      <c r="CE40" s="57"/>
      <c r="CF40" s="57"/>
      <c r="CG40" s="57"/>
      <c r="CH40" s="57"/>
      <c r="CI40" s="402"/>
      <c r="CJ40" s="402"/>
      <c r="CK40" s="402"/>
      <c r="CL40" s="402"/>
      <c r="CM40" s="402"/>
      <c r="CN40" s="57"/>
      <c r="CO40" s="57"/>
      <c r="CP40" s="57"/>
      <c r="CQ40" s="57"/>
      <c r="CR40" s="57"/>
      <c r="CS40" s="402"/>
      <c r="CT40" s="402"/>
      <c r="CU40" s="402"/>
      <c r="CV40" s="402"/>
      <c r="CW40" s="402"/>
      <c r="CX40" s="57"/>
      <c r="CY40" s="57"/>
      <c r="CZ40" s="57"/>
      <c r="DA40" s="57"/>
      <c r="DB40" s="57"/>
      <c r="DC40" s="402"/>
      <c r="DD40" s="402"/>
      <c r="DE40" s="402"/>
      <c r="DF40" s="402"/>
      <c r="DG40" s="402"/>
      <c r="DH40" s="57"/>
      <c r="DI40" s="57"/>
      <c r="DJ40" s="57"/>
      <c r="DK40" s="57"/>
      <c r="DL40" s="57"/>
      <c r="DM40" s="402"/>
      <c r="DN40" s="402"/>
      <c r="DO40" s="402"/>
      <c r="DP40" s="402"/>
      <c r="DQ40" s="402"/>
      <c r="DR40" s="57"/>
      <c r="DS40" s="57"/>
      <c r="DT40" s="57"/>
      <c r="DU40" s="57"/>
      <c r="DV40" s="57"/>
      <c r="DW40" s="402"/>
      <c r="DX40" s="402"/>
      <c r="DY40" s="402"/>
      <c r="DZ40" s="402"/>
      <c r="EA40" s="402"/>
      <c r="EB40" s="57"/>
      <c r="EC40" s="57"/>
      <c r="ED40" s="57"/>
      <c r="EE40" s="57"/>
      <c r="EF40" s="57"/>
      <c r="EG40" s="57"/>
      <c r="EH40" s="57"/>
      <c r="EI40" s="107"/>
    </row>
    <row r="41" spans="2:139" ht="15">
      <c r="B41" s="19"/>
      <c r="C41" s="20"/>
      <c r="D41" s="21"/>
      <c r="E41" s="21"/>
      <c r="F41" s="22"/>
      <c r="G41" s="20"/>
      <c r="H41" s="20"/>
      <c r="I41" s="20"/>
      <c r="J41" s="57"/>
      <c r="K41" s="61"/>
      <c r="L41" s="61"/>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107"/>
    </row>
    <row r="42" spans="2:139" ht="27" customHeight="1">
      <c r="B42" s="403"/>
      <c r="C42" s="404"/>
      <c r="D42" s="404"/>
      <c r="E42" s="404"/>
      <c r="F42" s="404"/>
      <c r="G42" s="404"/>
      <c r="H42" s="404"/>
      <c r="I42" s="404"/>
      <c r="J42" s="404"/>
      <c r="K42" s="404"/>
      <c r="L42" s="56" t="s">
        <v>157</v>
      </c>
      <c r="M42" s="57"/>
      <c r="N42" s="58"/>
      <c r="O42" s="58"/>
      <c r="P42" s="58"/>
      <c r="Q42" s="77"/>
      <c r="R42" s="77"/>
      <c r="S42" s="77"/>
      <c r="T42" s="77"/>
      <c r="U42" s="77"/>
      <c r="V42" s="57"/>
      <c r="W42" s="58"/>
      <c r="X42" s="57"/>
      <c r="Y42" s="57"/>
      <c r="Z42" s="57"/>
      <c r="AA42" s="77"/>
      <c r="AB42" s="77"/>
      <c r="AC42" s="77"/>
      <c r="AD42" s="77"/>
      <c r="AE42" s="77"/>
      <c r="AF42" s="58"/>
      <c r="AG42" s="57"/>
      <c r="AH42" s="57"/>
      <c r="AI42" s="57"/>
      <c r="AJ42" s="57"/>
      <c r="AK42" s="77"/>
      <c r="AL42" s="77"/>
      <c r="AM42" s="77"/>
      <c r="AN42" s="77"/>
      <c r="AO42" s="77"/>
      <c r="AP42" s="57"/>
      <c r="AQ42" s="57"/>
      <c r="AR42" s="57"/>
      <c r="AS42" s="57"/>
      <c r="AT42" s="57"/>
      <c r="AU42" s="77"/>
      <c r="AV42" s="77"/>
      <c r="AW42" s="77"/>
      <c r="AX42" s="77"/>
      <c r="AY42" s="77"/>
      <c r="AZ42" s="57"/>
      <c r="BA42" s="57"/>
      <c r="BB42" s="57"/>
      <c r="BC42" s="57"/>
      <c r="BD42" s="57"/>
      <c r="BE42" s="77"/>
      <c r="BF42" s="77"/>
      <c r="BG42" s="77"/>
      <c r="BH42" s="77"/>
      <c r="BI42" s="77"/>
      <c r="BJ42" s="57"/>
      <c r="BK42" s="57"/>
      <c r="BL42" s="57"/>
      <c r="BM42" s="57"/>
      <c r="BN42" s="57"/>
      <c r="BO42" s="77"/>
      <c r="BP42" s="77"/>
      <c r="BQ42" s="77"/>
      <c r="BR42" s="77"/>
      <c r="BS42" s="77"/>
      <c r="BT42" s="57"/>
      <c r="BU42" s="57"/>
      <c r="BV42" s="57"/>
      <c r="BW42" s="57"/>
      <c r="BX42" s="57"/>
      <c r="BY42" s="77"/>
      <c r="BZ42" s="77"/>
      <c r="CA42" s="77"/>
      <c r="CB42" s="77"/>
      <c r="CC42" s="77"/>
      <c r="CD42" s="57"/>
      <c r="CE42" s="57"/>
      <c r="CF42" s="57"/>
      <c r="CG42" s="57"/>
      <c r="CH42" s="57"/>
      <c r="CI42" s="77"/>
      <c r="CJ42" s="77"/>
      <c r="CK42" s="77"/>
      <c r="CL42" s="77"/>
      <c r="CM42" s="77"/>
      <c r="CN42" s="57"/>
      <c r="CO42" s="57"/>
      <c r="CP42" s="57"/>
      <c r="CQ42" s="57"/>
      <c r="CR42" s="57"/>
      <c r="CS42" s="77"/>
      <c r="CT42" s="77"/>
      <c r="CU42" s="77"/>
      <c r="CV42" s="77"/>
      <c r="CW42" s="77"/>
      <c r="CX42" s="57"/>
      <c r="CY42" s="57"/>
      <c r="CZ42" s="57"/>
      <c r="DA42" s="57"/>
      <c r="DB42" s="57"/>
      <c r="DC42" s="77"/>
      <c r="DD42" s="77"/>
      <c r="DE42" s="77"/>
      <c r="DF42" s="77"/>
      <c r="DG42" s="77"/>
      <c r="DH42" s="57"/>
      <c r="DI42" s="57"/>
      <c r="DJ42" s="57"/>
      <c r="DK42" s="57"/>
      <c r="DL42" s="57"/>
      <c r="DM42" s="77"/>
      <c r="DN42" s="77"/>
      <c r="DO42" s="77"/>
      <c r="DP42" s="77"/>
      <c r="DQ42" s="77"/>
      <c r="DR42" s="57"/>
      <c r="DS42" s="57"/>
      <c r="DT42" s="57"/>
      <c r="DU42" s="57"/>
      <c r="DV42" s="57"/>
      <c r="DW42" s="77"/>
      <c r="DX42" s="77"/>
      <c r="DY42" s="77"/>
      <c r="DZ42" s="77"/>
      <c r="EA42" s="77"/>
      <c r="EB42" s="57"/>
      <c r="EC42" s="57"/>
      <c r="ED42" s="57"/>
      <c r="EE42" s="57"/>
      <c r="EF42" s="57"/>
      <c r="EG42" s="57"/>
      <c r="EH42" s="57"/>
      <c r="EI42" s="107"/>
    </row>
    <row r="43" spans="2:139" ht="34.5" customHeight="1">
      <c r="B43" s="390"/>
      <c r="C43" s="391"/>
      <c r="D43" s="391"/>
      <c r="E43" s="391"/>
      <c r="F43" s="391"/>
      <c r="G43" s="391"/>
      <c r="H43" s="391"/>
      <c r="I43" s="391"/>
      <c r="J43" s="391"/>
      <c r="K43" s="391"/>
      <c r="L43" s="62"/>
      <c r="M43" s="63"/>
      <c r="N43" s="63"/>
      <c r="O43" s="63"/>
      <c r="P43" s="63"/>
      <c r="Q43" s="392"/>
      <c r="R43" s="392"/>
      <c r="S43" s="392"/>
      <c r="T43" s="392"/>
      <c r="U43" s="392"/>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108"/>
    </row>
  </sheetData>
  <sheetProtection/>
  <mergeCells count="185">
    <mergeCell ref="EI21:EI24"/>
    <mergeCell ref="AM3:AU3"/>
    <mergeCell ref="AM4:AU4"/>
    <mergeCell ref="AM5:AU5"/>
    <mergeCell ref="AM6:AU6"/>
    <mergeCell ref="B7:U7"/>
    <mergeCell ref="B8:U8"/>
    <mergeCell ref="B3:F6"/>
    <mergeCell ref="G3:I6"/>
    <mergeCell ref="J3:AL6"/>
    <mergeCell ref="J12:U12"/>
    <mergeCell ref="V12:AE12"/>
    <mergeCell ref="AF12:AO12"/>
    <mergeCell ref="AP12:AY12"/>
    <mergeCell ref="AZ12:BI12"/>
    <mergeCell ref="BJ12:BS12"/>
    <mergeCell ref="BT12:BY12"/>
    <mergeCell ref="CA12:CI12"/>
    <mergeCell ref="CK12:CS12"/>
    <mergeCell ref="CU12:DC12"/>
    <mergeCell ref="DE12:DM12"/>
    <mergeCell ref="DO12:DW12"/>
    <mergeCell ref="DY12:EF12"/>
    <mergeCell ref="EG12:EI12"/>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N16:P16"/>
    <mergeCell ref="Q16:S16"/>
    <mergeCell ref="X16:Z16"/>
    <mergeCell ref="AA16:AC16"/>
    <mergeCell ref="AH16:AJ16"/>
    <mergeCell ref="AK16:AM16"/>
    <mergeCell ref="AR16:AT16"/>
    <mergeCell ref="AU16:AW16"/>
    <mergeCell ref="BB16:BD16"/>
    <mergeCell ref="BE16:BG16"/>
    <mergeCell ref="BL16:BN16"/>
    <mergeCell ref="BO16:BQ16"/>
    <mergeCell ref="BV16:BX16"/>
    <mergeCell ref="BY16:CA16"/>
    <mergeCell ref="BH16:BH17"/>
    <mergeCell ref="BI16:BI17"/>
    <mergeCell ref="BJ16:BJ17"/>
    <mergeCell ref="BK16:BK17"/>
    <mergeCell ref="CP16:CR16"/>
    <mergeCell ref="CS16:CU16"/>
    <mergeCell ref="CZ16:DB16"/>
    <mergeCell ref="DC16:DE16"/>
    <mergeCell ref="CV16:CV17"/>
    <mergeCell ref="CW16:CW17"/>
    <mergeCell ref="CX16:CX17"/>
    <mergeCell ref="CY16:CY17"/>
    <mergeCell ref="DJ16:DL16"/>
    <mergeCell ref="DM16:DO16"/>
    <mergeCell ref="DT16:DV16"/>
    <mergeCell ref="DW16:DY16"/>
    <mergeCell ref="E18:G18"/>
    <mergeCell ref="E19:G19"/>
    <mergeCell ref="H15:H17"/>
    <mergeCell ref="I15:I17"/>
    <mergeCell ref="J16:J17"/>
    <mergeCell ref="K16:K17"/>
    <mergeCell ref="D20:G20"/>
    <mergeCell ref="E21:G21"/>
    <mergeCell ref="E22:G22"/>
    <mergeCell ref="E23:G23"/>
    <mergeCell ref="E24:G24"/>
    <mergeCell ref="D25:G25"/>
    <mergeCell ref="E26:G26"/>
    <mergeCell ref="E27:G27"/>
    <mergeCell ref="E28:G28"/>
    <mergeCell ref="E29:G29"/>
    <mergeCell ref="D30:G30"/>
    <mergeCell ref="E31:G31"/>
    <mergeCell ref="BY40:CC40"/>
    <mergeCell ref="CI40:CM40"/>
    <mergeCell ref="D32:G32"/>
    <mergeCell ref="D34:G34"/>
    <mergeCell ref="B39:F39"/>
    <mergeCell ref="G39:K39"/>
    <mergeCell ref="Q40:U40"/>
    <mergeCell ref="AA40:AE40"/>
    <mergeCell ref="AY34:AZ34"/>
    <mergeCell ref="CM34:CN34"/>
    <mergeCell ref="CS40:CW40"/>
    <mergeCell ref="DC40:DG40"/>
    <mergeCell ref="DM40:DQ40"/>
    <mergeCell ref="DW40:EA40"/>
    <mergeCell ref="B42:F42"/>
    <mergeCell ref="G42:K42"/>
    <mergeCell ref="AK40:AO40"/>
    <mergeCell ref="AU40:AY40"/>
    <mergeCell ref="BE40:BI40"/>
    <mergeCell ref="BO40:BS40"/>
    <mergeCell ref="B43:F43"/>
    <mergeCell ref="G43:K43"/>
    <mergeCell ref="Q43:U43"/>
    <mergeCell ref="B18:B20"/>
    <mergeCell ref="B21:B25"/>
    <mergeCell ref="B26:B30"/>
    <mergeCell ref="B31:B32"/>
    <mergeCell ref="C18:C20"/>
    <mergeCell ref="C21:C25"/>
    <mergeCell ref="C26:C30"/>
    <mergeCell ref="L16:L17"/>
    <mergeCell ref="M16:M17"/>
    <mergeCell ref="T16:T17"/>
    <mergeCell ref="U16:U17"/>
    <mergeCell ref="V16:V17"/>
    <mergeCell ref="W16:W17"/>
    <mergeCell ref="AD16:AD17"/>
    <mergeCell ref="AE16:AE17"/>
    <mergeCell ref="AF16:AF17"/>
    <mergeCell ref="AG16:AG17"/>
    <mergeCell ref="AN16:AN17"/>
    <mergeCell ref="AO16:AO17"/>
    <mergeCell ref="AP16:AP17"/>
    <mergeCell ref="AQ16:AQ17"/>
    <mergeCell ref="AX16:AX17"/>
    <mergeCell ref="AY16:AY17"/>
    <mergeCell ref="AZ16:AZ17"/>
    <mergeCell ref="BA16:BA17"/>
    <mergeCell ref="BR16:BR17"/>
    <mergeCell ref="BS16:BS17"/>
    <mergeCell ref="BT16:BT17"/>
    <mergeCell ref="BU16:BU17"/>
    <mergeCell ref="CB16:CB17"/>
    <mergeCell ref="CC16:CC17"/>
    <mergeCell ref="DP16:DP17"/>
    <mergeCell ref="DQ16:DQ17"/>
    <mergeCell ref="CD16:CD17"/>
    <mergeCell ref="CE16:CE17"/>
    <mergeCell ref="CL16:CL17"/>
    <mergeCell ref="CM16:CM17"/>
    <mergeCell ref="CN16:CN17"/>
    <mergeCell ref="CO16:CO17"/>
    <mergeCell ref="CF16:CH16"/>
    <mergeCell ref="CI16:CK16"/>
    <mergeCell ref="B10:G11"/>
    <mergeCell ref="B12:I13"/>
    <mergeCell ref="B15:C17"/>
    <mergeCell ref="J10:EI11"/>
    <mergeCell ref="DR16:DR17"/>
    <mergeCell ref="DS16:DS17"/>
    <mergeCell ref="DZ16:DZ17"/>
    <mergeCell ref="EA16:EA17"/>
    <mergeCell ref="EB16:EB17"/>
    <mergeCell ref="EC16:EC17"/>
    <mergeCell ref="BR27:BR28"/>
    <mergeCell ref="CB27:CB28"/>
    <mergeCell ref="ED16:ED17"/>
    <mergeCell ref="EE16:EE17"/>
    <mergeCell ref="EF16:EF17"/>
    <mergeCell ref="D15:G17"/>
    <mergeCell ref="DF16:DF17"/>
    <mergeCell ref="DG16:DG17"/>
    <mergeCell ref="DH16:DH17"/>
    <mergeCell ref="DI16:DI17"/>
    <mergeCell ref="BH18:BH19"/>
    <mergeCell ref="AN21:AN24"/>
    <mergeCell ref="AD27:AD28"/>
    <mergeCell ref="AN27:AN28"/>
    <mergeCell ref="AX27:AX28"/>
    <mergeCell ref="BH27:BH28"/>
    <mergeCell ref="CL27:CL28"/>
    <mergeCell ref="CV27:CV28"/>
    <mergeCell ref="DF27:DF28"/>
    <mergeCell ref="DP27:DP28"/>
    <mergeCell ref="DZ27:DZ28"/>
    <mergeCell ref="CB18:CB19"/>
    <mergeCell ref="CW21:CW24"/>
  </mergeCells>
  <printOptions/>
  <pageMargins left="0.6993055555555555" right="0.6993055555555555" top="0.75" bottom="0.75" header="0.29930555555555555" footer="0.2993055555555555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B3:EX37"/>
  <sheetViews>
    <sheetView zoomScale="80" zoomScaleNormal="80" zoomScalePageLayoutView="0" workbookViewId="0" topLeftCell="C10">
      <pane xSplit="12120" ySplit="3135" topLeftCell="DW23" activePane="bottomRight" state="split"/>
      <selection pane="topLeft" activeCell="A10" sqref="A1:IV16384"/>
      <selection pane="topRight" activeCell="H15" sqref="H15:H17"/>
      <selection pane="bottomLeft" activeCell="E18" sqref="E18:G18"/>
      <selection pane="bottomRight" activeCell="EG30" sqref="EG30"/>
    </sheetView>
  </sheetViews>
  <sheetFormatPr defaultColWidth="11.421875" defaultRowHeight="15"/>
  <cols>
    <col min="1" max="1" width="11.421875" style="0" bestFit="1" customWidth="1"/>
    <col min="2" max="2" width="9.140625" style="0" customWidth="1"/>
    <col min="3" max="3" width="18.00390625" style="0" customWidth="1"/>
    <col min="4" max="4" width="8.57421875" style="0" customWidth="1"/>
    <col min="5" max="6" width="11.421875" style="0" bestFit="1" customWidth="1"/>
    <col min="7" max="7" width="33.57421875" style="0" customWidth="1"/>
    <col min="8" max="8" width="18.8515625" style="0" customWidth="1"/>
    <col min="9" max="9" width="17.57421875" style="0" customWidth="1"/>
    <col min="10" max="13" width="11.421875" style="0" bestFit="1" customWidth="1"/>
    <col min="14" max="16" width="14.8515625" style="0" customWidth="1"/>
    <col min="17" max="23" width="11.421875" style="0" bestFit="1" customWidth="1"/>
    <col min="24" max="26" width="14.140625" style="0" customWidth="1"/>
    <col min="27" max="43" width="11.421875" style="0" bestFit="1" customWidth="1"/>
    <col min="44" max="44" width="14.140625" style="0" customWidth="1"/>
    <col min="45" max="49" width="11.421875" style="0" bestFit="1" customWidth="1"/>
    <col min="50" max="50" width="15.28125" style="0" customWidth="1"/>
    <col min="51" max="53" width="11.421875" style="0" bestFit="1" customWidth="1"/>
    <col min="54" max="56" width="14.140625" style="0" customWidth="1"/>
    <col min="57" max="59" width="11.421875" style="0" bestFit="1" customWidth="1"/>
    <col min="60" max="60" width="15.140625" style="0" customWidth="1"/>
    <col min="61" max="63" width="11.421875" style="0" bestFit="1" customWidth="1"/>
    <col min="64" max="66" width="14.7109375" style="0" customWidth="1"/>
    <col min="67" max="69" width="11.421875" style="0" bestFit="1" customWidth="1"/>
    <col min="70" max="70" width="24.421875" style="0" customWidth="1"/>
    <col min="71" max="73" width="11.421875" style="0" bestFit="1" customWidth="1"/>
    <col min="74" max="76" width="14.8515625" style="0" customWidth="1"/>
    <col min="77" max="83" width="11.421875" style="0" bestFit="1" customWidth="1"/>
    <col min="84" max="86" width="14.00390625" style="0" customWidth="1"/>
    <col min="87" max="93" width="11.421875" style="0" bestFit="1" customWidth="1"/>
    <col min="94" max="96" width="16.421875" style="0" customWidth="1"/>
    <col min="97" max="103" width="11.421875" style="0" bestFit="1" customWidth="1"/>
    <col min="104" max="106" width="14.8515625" style="0" customWidth="1"/>
    <col min="107" max="113" width="11.421875" style="0" bestFit="1" customWidth="1"/>
    <col min="114" max="116" width="17.28125" style="0" customWidth="1"/>
    <col min="117" max="119" width="11.421875" style="0" bestFit="1" customWidth="1"/>
    <col min="120" max="120" width="17.28125" style="0" customWidth="1"/>
    <col min="121" max="123" width="11.421875" style="0" bestFit="1" customWidth="1"/>
    <col min="124" max="129" width="14.7109375" style="0" customWidth="1"/>
    <col min="130" max="130" width="11.421875" style="0" bestFit="1" customWidth="1"/>
    <col min="131" max="131" width="13.28125" style="0" customWidth="1"/>
    <col min="132" max="134" width="16.7109375" style="0" customWidth="1"/>
    <col min="135" max="135" width="17.28125" style="0" customWidth="1"/>
    <col min="136" max="136" width="23.8515625" style="0" customWidth="1"/>
    <col min="137" max="137" width="20.57421875" style="0" customWidth="1"/>
    <col min="138" max="138" width="17.8515625" style="0" customWidth="1"/>
    <col min="139" max="139" width="21.140625" style="0" customWidth="1"/>
  </cols>
  <sheetData>
    <row r="3" spans="2:47" ht="18" customHeight="1">
      <c r="B3" s="474"/>
      <c r="C3" s="475"/>
      <c r="D3" s="475"/>
      <c r="E3" s="475"/>
      <c r="F3" s="476"/>
      <c r="G3" s="483" t="s">
        <v>53</v>
      </c>
      <c r="H3" s="484"/>
      <c r="I3" s="484"/>
      <c r="J3" s="488" t="s">
        <v>3</v>
      </c>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9"/>
      <c r="AM3" s="464" t="s">
        <v>54</v>
      </c>
      <c r="AN3" s="465"/>
      <c r="AO3" s="465"/>
      <c r="AP3" s="465"/>
      <c r="AQ3" s="465"/>
      <c r="AR3" s="465"/>
      <c r="AS3" s="465"/>
      <c r="AT3" s="465"/>
      <c r="AU3" s="466"/>
    </row>
    <row r="4" spans="2:47" ht="18" customHeight="1">
      <c r="B4" s="477"/>
      <c r="C4" s="478"/>
      <c r="D4" s="478"/>
      <c r="E4" s="478"/>
      <c r="F4" s="479"/>
      <c r="G4" s="289"/>
      <c r="H4" s="485"/>
      <c r="I4" s="485"/>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1"/>
      <c r="AM4" s="467" t="s">
        <v>2</v>
      </c>
      <c r="AN4" s="468"/>
      <c r="AO4" s="468"/>
      <c r="AP4" s="468"/>
      <c r="AQ4" s="468"/>
      <c r="AR4" s="468"/>
      <c r="AS4" s="468"/>
      <c r="AT4" s="468"/>
      <c r="AU4" s="469"/>
    </row>
    <row r="5" spans="2:47" ht="18" customHeight="1">
      <c r="B5" s="477"/>
      <c r="C5" s="478"/>
      <c r="D5" s="478"/>
      <c r="E5" s="478"/>
      <c r="F5" s="479"/>
      <c r="G5" s="289"/>
      <c r="H5" s="485"/>
      <c r="I5" s="485"/>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1"/>
      <c r="AM5" s="467" t="s">
        <v>4</v>
      </c>
      <c r="AN5" s="468"/>
      <c r="AO5" s="468"/>
      <c r="AP5" s="468"/>
      <c r="AQ5" s="468"/>
      <c r="AR5" s="468"/>
      <c r="AS5" s="468"/>
      <c r="AT5" s="468"/>
      <c r="AU5" s="469"/>
    </row>
    <row r="6" spans="2:47" ht="18" customHeight="1">
      <c r="B6" s="480"/>
      <c r="C6" s="481"/>
      <c r="D6" s="481"/>
      <c r="E6" s="481"/>
      <c r="F6" s="482"/>
      <c r="G6" s="486"/>
      <c r="H6" s="487"/>
      <c r="I6" s="487"/>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3"/>
      <c r="AM6" s="470" t="s">
        <v>5</v>
      </c>
      <c r="AN6" s="471"/>
      <c r="AO6" s="471"/>
      <c r="AP6" s="471"/>
      <c r="AQ6" s="471"/>
      <c r="AR6" s="471"/>
      <c r="AS6" s="471"/>
      <c r="AT6" s="471"/>
      <c r="AU6" s="472"/>
    </row>
    <row r="7" spans="2:21" ht="24.75" customHeight="1">
      <c r="B7" s="473"/>
      <c r="C7" s="473"/>
      <c r="D7" s="473"/>
      <c r="E7" s="473"/>
      <c r="F7" s="473"/>
      <c r="G7" s="473"/>
      <c r="H7" s="473"/>
      <c r="I7" s="473"/>
      <c r="J7" s="473"/>
      <c r="K7" s="473"/>
      <c r="L7" s="473"/>
      <c r="M7" s="473"/>
      <c r="N7" s="473"/>
      <c r="O7" s="473"/>
      <c r="P7" s="473"/>
      <c r="Q7" s="473"/>
      <c r="R7" s="473"/>
      <c r="S7" s="473"/>
      <c r="T7" s="473"/>
      <c r="U7" s="473"/>
    </row>
    <row r="8" spans="2:21" ht="33" customHeight="1">
      <c r="B8" s="473" t="s">
        <v>55</v>
      </c>
      <c r="C8" s="473"/>
      <c r="D8" s="473"/>
      <c r="E8" s="473"/>
      <c r="F8" s="473"/>
      <c r="G8" s="473"/>
      <c r="H8" s="473"/>
      <c r="I8" s="473"/>
      <c r="J8" s="473"/>
      <c r="K8" s="473"/>
      <c r="L8" s="473"/>
      <c r="M8" s="473"/>
      <c r="N8" s="473"/>
      <c r="O8" s="473"/>
      <c r="P8" s="473"/>
      <c r="Q8" s="473"/>
      <c r="R8" s="473"/>
      <c r="S8" s="473"/>
      <c r="T8" s="473"/>
      <c r="U8" s="473"/>
    </row>
    <row r="9" ht="17.25" customHeight="1"/>
    <row r="10" spans="2:139" ht="15" customHeight="1">
      <c r="B10" s="359" t="s">
        <v>56</v>
      </c>
      <c r="C10" s="360"/>
      <c r="D10" s="360"/>
      <c r="E10" s="360"/>
      <c r="F10" s="360"/>
      <c r="G10" s="360"/>
      <c r="H10" s="2"/>
      <c r="I10" s="2"/>
      <c r="J10" s="375" t="s">
        <v>57</v>
      </c>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7"/>
    </row>
    <row r="11" spans="2:139" ht="26.25" customHeight="1">
      <c r="B11" s="361"/>
      <c r="C11" s="362"/>
      <c r="D11" s="362"/>
      <c r="E11" s="362"/>
      <c r="F11" s="362"/>
      <c r="G11" s="362"/>
      <c r="H11" s="3"/>
      <c r="I11" s="3"/>
      <c r="J11" s="378"/>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379"/>
      <c r="DG11" s="379"/>
      <c r="DH11" s="379"/>
      <c r="DI11" s="379"/>
      <c r="DJ11" s="379"/>
      <c r="DK11" s="379"/>
      <c r="DL11" s="379"/>
      <c r="DM11" s="379"/>
      <c r="DN11" s="379"/>
      <c r="DO11" s="379"/>
      <c r="DP11" s="379"/>
      <c r="DQ11" s="379"/>
      <c r="DR11" s="379"/>
      <c r="DS11" s="379"/>
      <c r="DT11" s="379"/>
      <c r="DU11" s="379"/>
      <c r="DV11" s="379"/>
      <c r="DW11" s="379"/>
      <c r="DX11" s="379"/>
      <c r="DY11" s="379"/>
      <c r="DZ11" s="379"/>
      <c r="EA11" s="379"/>
      <c r="EB11" s="379"/>
      <c r="EC11" s="379"/>
      <c r="ED11" s="379"/>
      <c r="EE11" s="379"/>
      <c r="EF11" s="379"/>
      <c r="EG11" s="379"/>
      <c r="EH11" s="379"/>
      <c r="EI11" s="380"/>
    </row>
    <row r="12" spans="2:139" ht="27" customHeight="1">
      <c r="B12" s="494" t="s">
        <v>158</v>
      </c>
      <c r="C12" s="495"/>
      <c r="D12" s="495"/>
      <c r="E12" s="495"/>
      <c r="F12" s="495"/>
      <c r="G12" s="495"/>
      <c r="H12" s="495"/>
      <c r="I12" s="496"/>
      <c r="J12" s="462" t="s">
        <v>59</v>
      </c>
      <c r="K12" s="457"/>
      <c r="L12" s="457"/>
      <c r="M12" s="457"/>
      <c r="N12" s="457"/>
      <c r="O12" s="457"/>
      <c r="P12" s="457"/>
      <c r="Q12" s="457"/>
      <c r="R12" s="457"/>
      <c r="S12" s="457"/>
      <c r="T12" s="457"/>
      <c r="U12" s="463"/>
      <c r="V12" s="458" t="s">
        <v>60</v>
      </c>
      <c r="W12" s="457"/>
      <c r="X12" s="457"/>
      <c r="Y12" s="457"/>
      <c r="Z12" s="457"/>
      <c r="AA12" s="457"/>
      <c r="AB12" s="457"/>
      <c r="AC12" s="457"/>
      <c r="AD12" s="457"/>
      <c r="AE12" s="463"/>
      <c r="AF12" s="458" t="s">
        <v>159</v>
      </c>
      <c r="AG12" s="457"/>
      <c r="AH12" s="457"/>
      <c r="AI12" s="457"/>
      <c r="AJ12" s="457"/>
      <c r="AK12" s="457"/>
      <c r="AL12" s="457"/>
      <c r="AM12" s="457"/>
      <c r="AN12" s="457"/>
      <c r="AO12" s="463"/>
      <c r="AP12" s="458"/>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27"/>
      <c r="CA12" s="457"/>
      <c r="CB12" s="457"/>
      <c r="CC12" s="457"/>
      <c r="CD12" s="457"/>
      <c r="CE12" s="457"/>
      <c r="CF12" s="457"/>
      <c r="CG12" s="457"/>
      <c r="CH12" s="457"/>
      <c r="CI12" s="457"/>
      <c r="CJ12" s="27"/>
      <c r="CK12" s="457"/>
      <c r="CL12" s="457"/>
      <c r="CM12" s="457"/>
      <c r="CN12" s="457"/>
      <c r="CO12" s="457"/>
      <c r="CP12" s="457"/>
      <c r="CQ12" s="457"/>
      <c r="CR12" s="457"/>
      <c r="CS12" s="457"/>
      <c r="CT12" s="27"/>
      <c r="CU12" s="457"/>
      <c r="CV12" s="457"/>
      <c r="CW12" s="457"/>
      <c r="CX12" s="457"/>
      <c r="CY12" s="457"/>
      <c r="CZ12" s="457"/>
      <c r="DA12" s="457"/>
      <c r="DB12" s="457"/>
      <c r="DC12" s="457"/>
      <c r="DD12" s="27"/>
      <c r="DE12" s="457"/>
      <c r="DF12" s="457"/>
      <c r="DG12" s="457"/>
      <c r="DH12" s="457"/>
      <c r="DI12" s="457"/>
      <c r="DJ12" s="457"/>
      <c r="DK12" s="457"/>
      <c r="DL12" s="457"/>
      <c r="DM12" s="457"/>
      <c r="DN12" s="27"/>
      <c r="DO12" s="457"/>
      <c r="DP12" s="457"/>
      <c r="DQ12" s="457"/>
      <c r="DR12" s="457"/>
      <c r="DS12" s="457"/>
      <c r="DT12" s="457"/>
      <c r="DU12" s="457"/>
      <c r="DV12" s="457"/>
      <c r="DW12" s="457"/>
      <c r="DX12" s="27"/>
      <c r="DY12" s="457"/>
      <c r="DZ12" s="457"/>
      <c r="EA12" s="457"/>
      <c r="EB12" s="457"/>
      <c r="EC12" s="457"/>
      <c r="ED12" s="457"/>
      <c r="EE12" s="457"/>
      <c r="EF12" s="463"/>
      <c r="EG12" s="458" t="s">
        <v>62</v>
      </c>
      <c r="EH12" s="457"/>
      <c r="EI12" s="459"/>
    </row>
    <row r="13" spans="2:139" ht="57.75" customHeight="1">
      <c r="B13" s="497"/>
      <c r="C13" s="498"/>
      <c r="D13" s="498"/>
      <c r="E13" s="498"/>
      <c r="F13" s="498"/>
      <c r="G13" s="498"/>
      <c r="H13" s="498"/>
      <c r="I13" s="499"/>
      <c r="J13" s="28"/>
      <c r="K13" s="29"/>
      <c r="L13" s="29"/>
      <c r="M13" s="29"/>
      <c r="N13" s="30" t="s">
        <v>49</v>
      </c>
      <c r="O13" s="30"/>
      <c r="P13" s="30"/>
      <c r="Q13" s="29"/>
      <c r="R13" s="29"/>
      <c r="S13" s="29"/>
      <c r="T13" s="29"/>
      <c r="U13" s="64"/>
      <c r="V13" s="65"/>
      <c r="W13" s="29"/>
      <c r="X13" s="29"/>
      <c r="Y13" s="29"/>
      <c r="Z13" s="29"/>
      <c r="AA13" s="30" t="s">
        <v>63</v>
      </c>
      <c r="AB13" s="29"/>
      <c r="AC13" s="29"/>
      <c r="AD13" s="29"/>
      <c r="AE13" s="64"/>
      <c r="AF13" s="29"/>
      <c r="AG13" s="29"/>
      <c r="AH13" s="29"/>
      <c r="AI13" s="29"/>
      <c r="AJ13" s="29"/>
      <c r="AK13" s="29"/>
      <c r="AL13" s="29"/>
      <c r="AM13" s="29"/>
      <c r="AN13" s="29"/>
      <c r="AO13" s="64"/>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65"/>
      <c r="EH13" s="29"/>
      <c r="EI13" s="90"/>
    </row>
    <row r="14" ht="9.75" customHeight="1"/>
    <row r="15" spans="2:139" ht="28.5" customHeight="1">
      <c r="B15" s="369" t="s">
        <v>64</v>
      </c>
      <c r="C15" s="370"/>
      <c r="D15" s="345" t="s">
        <v>65</v>
      </c>
      <c r="E15" s="346"/>
      <c r="F15" s="346"/>
      <c r="G15" s="346"/>
      <c r="H15" s="433" t="s">
        <v>66</v>
      </c>
      <c r="I15" s="436" t="s">
        <v>67</v>
      </c>
      <c r="J15" s="460" t="s">
        <v>68</v>
      </c>
      <c r="K15" s="461"/>
      <c r="L15" s="449" t="s">
        <v>69</v>
      </c>
      <c r="M15" s="450"/>
      <c r="N15" s="450"/>
      <c r="O15" s="450"/>
      <c r="P15" s="450"/>
      <c r="Q15" s="450"/>
      <c r="R15" s="450"/>
      <c r="S15" s="450"/>
      <c r="T15" s="450"/>
      <c r="U15" s="451"/>
      <c r="V15" s="452" t="s">
        <v>70</v>
      </c>
      <c r="W15" s="450"/>
      <c r="X15" s="450"/>
      <c r="Y15" s="450"/>
      <c r="Z15" s="450"/>
      <c r="AA15" s="450"/>
      <c r="AB15" s="450"/>
      <c r="AC15" s="450"/>
      <c r="AD15" s="450"/>
      <c r="AE15" s="453"/>
      <c r="AF15" s="449" t="s">
        <v>71</v>
      </c>
      <c r="AG15" s="450"/>
      <c r="AH15" s="450"/>
      <c r="AI15" s="450"/>
      <c r="AJ15" s="450"/>
      <c r="AK15" s="450"/>
      <c r="AL15" s="450"/>
      <c r="AM15" s="450"/>
      <c r="AN15" s="450"/>
      <c r="AO15" s="451"/>
      <c r="AP15" s="452" t="s">
        <v>72</v>
      </c>
      <c r="AQ15" s="450"/>
      <c r="AR15" s="450"/>
      <c r="AS15" s="450"/>
      <c r="AT15" s="450"/>
      <c r="AU15" s="450"/>
      <c r="AV15" s="450"/>
      <c r="AW15" s="450"/>
      <c r="AX15" s="450"/>
      <c r="AY15" s="453"/>
      <c r="AZ15" s="449" t="s">
        <v>73</v>
      </c>
      <c r="BA15" s="450"/>
      <c r="BB15" s="450"/>
      <c r="BC15" s="450"/>
      <c r="BD15" s="450"/>
      <c r="BE15" s="450"/>
      <c r="BF15" s="450"/>
      <c r="BG15" s="450"/>
      <c r="BH15" s="450"/>
      <c r="BI15" s="451"/>
      <c r="BJ15" s="452" t="s">
        <v>74</v>
      </c>
      <c r="BK15" s="450"/>
      <c r="BL15" s="450"/>
      <c r="BM15" s="450"/>
      <c r="BN15" s="450"/>
      <c r="BO15" s="450"/>
      <c r="BP15" s="450"/>
      <c r="BQ15" s="450"/>
      <c r="BR15" s="450"/>
      <c r="BS15" s="453"/>
      <c r="BT15" s="449" t="s">
        <v>75</v>
      </c>
      <c r="BU15" s="450"/>
      <c r="BV15" s="450"/>
      <c r="BW15" s="450"/>
      <c r="BX15" s="450"/>
      <c r="BY15" s="450"/>
      <c r="BZ15" s="450"/>
      <c r="CA15" s="450"/>
      <c r="CB15" s="450"/>
      <c r="CC15" s="451"/>
      <c r="CD15" s="449" t="s">
        <v>76</v>
      </c>
      <c r="CE15" s="450"/>
      <c r="CF15" s="450"/>
      <c r="CG15" s="450"/>
      <c r="CH15" s="450"/>
      <c r="CI15" s="450"/>
      <c r="CJ15" s="450"/>
      <c r="CK15" s="450"/>
      <c r="CL15" s="450"/>
      <c r="CM15" s="451"/>
      <c r="CN15" s="452" t="s">
        <v>77</v>
      </c>
      <c r="CO15" s="450"/>
      <c r="CP15" s="450"/>
      <c r="CQ15" s="450"/>
      <c r="CR15" s="450"/>
      <c r="CS15" s="450"/>
      <c r="CT15" s="450"/>
      <c r="CU15" s="450"/>
      <c r="CV15" s="450"/>
      <c r="CW15" s="453"/>
      <c r="CX15" s="449" t="s">
        <v>78</v>
      </c>
      <c r="CY15" s="450"/>
      <c r="CZ15" s="450"/>
      <c r="DA15" s="450"/>
      <c r="DB15" s="450"/>
      <c r="DC15" s="450"/>
      <c r="DD15" s="450"/>
      <c r="DE15" s="450"/>
      <c r="DF15" s="450"/>
      <c r="DG15" s="451"/>
      <c r="DH15" s="452" t="s">
        <v>79</v>
      </c>
      <c r="DI15" s="450"/>
      <c r="DJ15" s="450"/>
      <c r="DK15" s="450"/>
      <c r="DL15" s="450"/>
      <c r="DM15" s="450"/>
      <c r="DN15" s="450"/>
      <c r="DO15" s="450"/>
      <c r="DP15" s="450"/>
      <c r="DQ15" s="453"/>
      <c r="DR15" s="449" t="s">
        <v>80</v>
      </c>
      <c r="DS15" s="450"/>
      <c r="DT15" s="450"/>
      <c r="DU15" s="450"/>
      <c r="DV15" s="450"/>
      <c r="DW15" s="450"/>
      <c r="DX15" s="450"/>
      <c r="DY15" s="450"/>
      <c r="DZ15" s="450"/>
      <c r="EA15" s="453"/>
      <c r="EB15" s="454" t="s">
        <v>81</v>
      </c>
      <c r="EC15" s="455"/>
      <c r="ED15" s="456"/>
      <c r="EE15" s="446" t="s">
        <v>35</v>
      </c>
      <c r="EF15" s="346"/>
      <c r="EG15" s="91" t="s">
        <v>82</v>
      </c>
      <c r="EH15" s="447" t="s">
        <v>83</v>
      </c>
      <c r="EI15" s="448"/>
    </row>
    <row r="16" spans="2:139" ht="17.25" customHeight="1">
      <c r="B16" s="371"/>
      <c r="C16" s="372"/>
      <c r="D16" s="347"/>
      <c r="E16" s="348"/>
      <c r="F16" s="348"/>
      <c r="G16" s="348"/>
      <c r="H16" s="434"/>
      <c r="I16" s="437"/>
      <c r="J16" s="439" t="s">
        <v>84</v>
      </c>
      <c r="K16" s="441" t="s">
        <v>85</v>
      </c>
      <c r="L16" s="381" t="s">
        <v>86</v>
      </c>
      <c r="M16" s="357" t="s">
        <v>87</v>
      </c>
      <c r="N16" s="383" t="s">
        <v>35</v>
      </c>
      <c r="O16" s="386"/>
      <c r="P16" s="387"/>
      <c r="Q16" s="388" t="s">
        <v>88</v>
      </c>
      <c r="R16" s="388"/>
      <c r="S16" s="388"/>
      <c r="T16" s="351" t="s">
        <v>89</v>
      </c>
      <c r="U16" s="353" t="s">
        <v>90</v>
      </c>
      <c r="V16" s="387" t="s">
        <v>86</v>
      </c>
      <c r="W16" s="351" t="s">
        <v>87</v>
      </c>
      <c r="X16" s="383" t="s">
        <v>35</v>
      </c>
      <c r="Y16" s="386"/>
      <c r="Z16" s="387"/>
      <c r="AA16" s="388" t="s">
        <v>88</v>
      </c>
      <c r="AB16" s="388"/>
      <c r="AC16" s="388"/>
      <c r="AD16" s="351" t="s">
        <v>89</v>
      </c>
      <c r="AE16" s="383" t="s">
        <v>90</v>
      </c>
      <c r="AF16" s="381" t="s">
        <v>86</v>
      </c>
      <c r="AG16" s="357" t="s">
        <v>87</v>
      </c>
      <c r="AH16" s="383" t="s">
        <v>35</v>
      </c>
      <c r="AI16" s="386"/>
      <c r="AJ16" s="387"/>
      <c r="AK16" s="388" t="s">
        <v>88</v>
      </c>
      <c r="AL16" s="388"/>
      <c r="AM16" s="388"/>
      <c r="AN16" s="351" t="s">
        <v>89</v>
      </c>
      <c r="AO16" s="353" t="s">
        <v>90</v>
      </c>
      <c r="AP16" s="355" t="s">
        <v>86</v>
      </c>
      <c r="AQ16" s="357" t="s">
        <v>87</v>
      </c>
      <c r="AR16" s="383" t="s">
        <v>35</v>
      </c>
      <c r="AS16" s="386"/>
      <c r="AT16" s="387"/>
      <c r="AU16" s="388" t="s">
        <v>88</v>
      </c>
      <c r="AV16" s="388"/>
      <c r="AW16" s="388"/>
      <c r="AX16" s="351" t="s">
        <v>89</v>
      </c>
      <c r="AY16" s="383" t="s">
        <v>90</v>
      </c>
      <c r="AZ16" s="381" t="s">
        <v>86</v>
      </c>
      <c r="BA16" s="357" t="s">
        <v>87</v>
      </c>
      <c r="BB16" s="383" t="s">
        <v>35</v>
      </c>
      <c r="BC16" s="386"/>
      <c r="BD16" s="387"/>
      <c r="BE16" s="388" t="s">
        <v>88</v>
      </c>
      <c r="BF16" s="388"/>
      <c r="BG16" s="388"/>
      <c r="BH16" s="351" t="s">
        <v>89</v>
      </c>
      <c r="BI16" s="353" t="s">
        <v>90</v>
      </c>
      <c r="BJ16" s="355" t="s">
        <v>86</v>
      </c>
      <c r="BK16" s="357" t="s">
        <v>87</v>
      </c>
      <c r="BL16" s="383" t="s">
        <v>35</v>
      </c>
      <c r="BM16" s="386"/>
      <c r="BN16" s="387"/>
      <c r="BO16" s="388" t="s">
        <v>88</v>
      </c>
      <c r="BP16" s="388"/>
      <c r="BQ16" s="388"/>
      <c r="BR16" s="351" t="s">
        <v>89</v>
      </c>
      <c r="BS16" s="383" t="s">
        <v>90</v>
      </c>
      <c r="BT16" s="381" t="s">
        <v>86</v>
      </c>
      <c r="BU16" s="357" t="s">
        <v>87</v>
      </c>
      <c r="BV16" s="383" t="s">
        <v>35</v>
      </c>
      <c r="BW16" s="386"/>
      <c r="BX16" s="387"/>
      <c r="BY16" s="388" t="s">
        <v>88</v>
      </c>
      <c r="BZ16" s="388"/>
      <c r="CA16" s="388"/>
      <c r="CB16" s="351" t="s">
        <v>89</v>
      </c>
      <c r="CC16" s="353" t="s">
        <v>90</v>
      </c>
      <c r="CD16" s="381" t="s">
        <v>86</v>
      </c>
      <c r="CE16" s="357" t="s">
        <v>87</v>
      </c>
      <c r="CF16" s="383" t="s">
        <v>35</v>
      </c>
      <c r="CG16" s="386"/>
      <c r="CH16" s="387"/>
      <c r="CI16" s="388" t="s">
        <v>88</v>
      </c>
      <c r="CJ16" s="388"/>
      <c r="CK16" s="388"/>
      <c r="CL16" s="351" t="s">
        <v>89</v>
      </c>
      <c r="CM16" s="353" t="s">
        <v>90</v>
      </c>
      <c r="CN16" s="355" t="s">
        <v>86</v>
      </c>
      <c r="CO16" s="357" t="s">
        <v>87</v>
      </c>
      <c r="CP16" s="383" t="s">
        <v>35</v>
      </c>
      <c r="CQ16" s="386"/>
      <c r="CR16" s="387"/>
      <c r="CS16" s="388" t="s">
        <v>88</v>
      </c>
      <c r="CT16" s="388"/>
      <c r="CU16" s="388"/>
      <c r="CV16" s="351" t="s">
        <v>89</v>
      </c>
      <c r="CW16" s="383" t="s">
        <v>90</v>
      </c>
      <c r="CX16" s="381" t="s">
        <v>86</v>
      </c>
      <c r="CY16" s="357" t="s">
        <v>87</v>
      </c>
      <c r="CZ16" s="383" t="s">
        <v>35</v>
      </c>
      <c r="DA16" s="386"/>
      <c r="DB16" s="387"/>
      <c r="DC16" s="443" t="s">
        <v>88</v>
      </c>
      <c r="DD16" s="444"/>
      <c r="DE16" s="445"/>
      <c r="DF16" s="351" t="s">
        <v>89</v>
      </c>
      <c r="DG16" s="353" t="s">
        <v>90</v>
      </c>
      <c r="DH16" s="355" t="s">
        <v>86</v>
      </c>
      <c r="DI16" s="357" t="s">
        <v>87</v>
      </c>
      <c r="DJ16" s="383" t="s">
        <v>35</v>
      </c>
      <c r="DK16" s="386"/>
      <c r="DL16" s="387"/>
      <c r="DM16" s="388" t="s">
        <v>88</v>
      </c>
      <c r="DN16" s="388"/>
      <c r="DO16" s="388"/>
      <c r="DP16" s="351" t="s">
        <v>89</v>
      </c>
      <c r="DQ16" s="383" t="s">
        <v>90</v>
      </c>
      <c r="DR16" s="381" t="s">
        <v>86</v>
      </c>
      <c r="DS16" s="357" t="s">
        <v>87</v>
      </c>
      <c r="DT16" s="383" t="s">
        <v>35</v>
      </c>
      <c r="DU16" s="386"/>
      <c r="DV16" s="387"/>
      <c r="DW16" s="388" t="s">
        <v>88</v>
      </c>
      <c r="DX16" s="388"/>
      <c r="DY16" s="388"/>
      <c r="DZ16" s="351" t="s">
        <v>89</v>
      </c>
      <c r="EA16" s="383" t="s">
        <v>90</v>
      </c>
      <c r="EB16" s="385" t="s">
        <v>91</v>
      </c>
      <c r="EC16" s="342" t="s">
        <v>92</v>
      </c>
      <c r="ED16" s="342" t="s">
        <v>93</v>
      </c>
      <c r="EE16" s="343" t="s">
        <v>94</v>
      </c>
      <c r="EF16" s="344" t="s">
        <v>95</v>
      </c>
      <c r="EG16" s="92" t="s">
        <v>96</v>
      </c>
      <c r="EH16" s="93" t="s">
        <v>97</v>
      </c>
      <c r="EI16" s="94" t="s">
        <v>98</v>
      </c>
    </row>
    <row r="17" spans="2:154" ht="23.25" thickBot="1">
      <c r="B17" s="373"/>
      <c r="C17" s="374"/>
      <c r="D17" s="349"/>
      <c r="E17" s="350"/>
      <c r="F17" s="350"/>
      <c r="G17" s="350"/>
      <c r="H17" s="435"/>
      <c r="I17" s="438"/>
      <c r="J17" s="440"/>
      <c r="K17" s="442"/>
      <c r="L17" s="382"/>
      <c r="M17" s="358"/>
      <c r="N17" s="33" t="s">
        <v>91</v>
      </c>
      <c r="O17" s="33" t="s">
        <v>92</v>
      </c>
      <c r="P17" s="33" t="s">
        <v>99</v>
      </c>
      <c r="Q17" s="66" t="s">
        <v>87</v>
      </c>
      <c r="R17" s="66" t="s">
        <v>100</v>
      </c>
      <c r="S17" s="66" t="s">
        <v>101</v>
      </c>
      <c r="T17" s="352"/>
      <c r="U17" s="354"/>
      <c r="V17" s="389"/>
      <c r="W17" s="352"/>
      <c r="X17" s="33" t="s">
        <v>91</v>
      </c>
      <c r="Y17" s="33" t="s">
        <v>92</v>
      </c>
      <c r="Z17" s="33" t="s">
        <v>99</v>
      </c>
      <c r="AA17" s="33" t="s">
        <v>87</v>
      </c>
      <c r="AB17" s="33" t="s">
        <v>100</v>
      </c>
      <c r="AC17" s="33" t="s">
        <v>101</v>
      </c>
      <c r="AD17" s="352"/>
      <c r="AE17" s="384"/>
      <c r="AF17" s="382"/>
      <c r="AG17" s="358"/>
      <c r="AH17" s="33" t="s">
        <v>91</v>
      </c>
      <c r="AI17" s="33" t="s">
        <v>92</v>
      </c>
      <c r="AJ17" s="33" t="s">
        <v>99</v>
      </c>
      <c r="AK17" s="66" t="s">
        <v>87</v>
      </c>
      <c r="AL17" s="66" t="s">
        <v>100</v>
      </c>
      <c r="AM17" s="66" t="s">
        <v>101</v>
      </c>
      <c r="AN17" s="352"/>
      <c r="AO17" s="354"/>
      <c r="AP17" s="356"/>
      <c r="AQ17" s="358"/>
      <c r="AR17" s="33" t="s">
        <v>91</v>
      </c>
      <c r="AS17" s="33" t="s">
        <v>92</v>
      </c>
      <c r="AT17" s="33" t="s">
        <v>99</v>
      </c>
      <c r="AU17" s="66" t="s">
        <v>87</v>
      </c>
      <c r="AV17" s="66" t="s">
        <v>100</v>
      </c>
      <c r="AW17" s="66" t="s">
        <v>101</v>
      </c>
      <c r="AX17" s="352"/>
      <c r="AY17" s="384"/>
      <c r="AZ17" s="382"/>
      <c r="BA17" s="358"/>
      <c r="BB17" s="33" t="s">
        <v>91</v>
      </c>
      <c r="BC17" s="33" t="s">
        <v>92</v>
      </c>
      <c r="BD17" s="33" t="s">
        <v>99</v>
      </c>
      <c r="BE17" s="66" t="s">
        <v>87</v>
      </c>
      <c r="BF17" s="66" t="s">
        <v>100</v>
      </c>
      <c r="BG17" s="66" t="s">
        <v>101</v>
      </c>
      <c r="BH17" s="352"/>
      <c r="BI17" s="354"/>
      <c r="BJ17" s="356"/>
      <c r="BK17" s="358"/>
      <c r="BL17" s="33" t="s">
        <v>91</v>
      </c>
      <c r="BM17" s="33" t="s">
        <v>92</v>
      </c>
      <c r="BN17" s="33" t="s">
        <v>99</v>
      </c>
      <c r="BO17" s="66" t="s">
        <v>87</v>
      </c>
      <c r="BP17" s="66" t="s">
        <v>100</v>
      </c>
      <c r="BQ17" s="66" t="s">
        <v>101</v>
      </c>
      <c r="BR17" s="352"/>
      <c r="BS17" s="384"/>
      <c r="BT17" s="382"/>
      <c r="BU17" s="358"/>
      <c r="BV17" s="33" t="s">
        <v>91</v>
      </c>
      <c r="BW17" s="33" t="s">
        <v>92</v>
      </c>
      <c r="BX17" s="33" t="s">
        <v>99</v>
      </c>
      <c r="BY17" s="66" t="s">
        <v>87</v>
      </c>
      <c r="BZ17" s="66" t="s">
        <v>100</v>
      </c>
      <c r="CA17" s="66" t="s">
        <v>101</v>
      </c>
      <c r="CB17" s="352"/>
      <c r="CC17" s="354"/>
      <c r="CD17" s="382"/>
      <c r="CE17" s="358"/>
      <c r="CF17" s="33" t="s">
        <v>91</v>
      </c>
      <c r="CG17" s="33" t="s">
        <v>92</v>
      </c>
      <c r="CH17" s="33" t="s">
        <v>99</v>
      </c>
      <c r="CI17" s="66" t="s">
        <v>87</v>
      </c>
      <c r="CJ17" s="66" t="s">
        <v>100</v>
      </c>
      <c r="CK17" s="66" t="s">
        <v>101</v>
      </c>
      <c r="CL17" s="352"/>
      <c r="CM17" s="354"/>
      <c r="CN17" s="356"/>
      <c r="CO17" s="358"/>
      <c r="CP17" s="33" t="s">
        <v>91</v>
      </c>
      <c r="CQ17" s="33" t="s">
        <v>92</v>
      </c>
      <c r="CR17" s="33" t="s">
        <v>99</v>
      </c>
      <c r="CS17" s="66" t="s">
        <v>87</v>
      </c>
      <c r="CT17" s="66" t="s">
        <v>100</v>
      </c>
      <c r="CU17" s="66" t="s">
        <v>101</v>
      </c>
      <c r="CV17" s="352"/>
      <c r="CW17" s="384"/>
      <c r="CX17" s="382"/>
      <c r="CY17" s="358"/>
      <c r="CZ17" s="33" t="s">
        <v>91</v>
      </c>
      <c r="DA17" s="33" t="s">
        <v>92</v>
      </c>
      <c r="DB17" s="33" t="s">
        <v>99</v>
      </c>
      <c r="DC17" s="66" t="s">
        <v>87</v>
      </c>
      <c r="DD17" s="66" t="s">
        <v>100</v>
      </c>
      <c r="DE17" s="66" t="s">
        <v>101</v>
      </c>
      <c r="DF17" s="352"/>
      <c r="DG17" s="354"/>
      <c r="DH17" s="356"/>
      <c r="DI17" s="358"/>
      <c r="DJ17" s="33" t="s">
        <v>91</v>
      </c>
      <c r="DK17" s="33" t="s">
        <v>92</v>
      </c>
      <c r="DL17" s="33" t="s">
        <v>99</v>
      </c>
      <c r="DM17" s="66" t="s">
        <v>87</v>
      </c>
      <c r="DN17" s="66" t="s">
        <v>100</v>
      </c>
      <c r="DO17" s="66" t="s">
        <v>101</v>
      </c>
      <c r="DP17" s="352"/>
      <c r="DQ17" s="384"/>
      <c r="DR17" s="382"/>
      <c r="DS17" s="358"/>
      <c r="DT17" s="33" t="s">
        <v>91</v>
      </c>
      <c r="DU17" s="33" t="s">
        <v>92</v>
      </c>
      <c r="DV17" s="33" t="s">
        <v>99</v>
      </c>
      <c r="DW17" s="66" t="s">
        <v>87</v>
      </c>
      <c r="DX17" s="66" t="s">
        <v>100</v>
      </c>
      <c r="DY17" s="66" t="s">
        <v>101</v>
      </c>
      <c r="DZ17" s="352"/>
      <c r="EA17" s="384"/>
      <c r="EB17" s="385"/>
      <c r="EC17" s="342"/>
      <c r="ED17" s="342"/>
      <c r="EE17" s="343"/>
      <c r="EF17" s="344"/>
      <c r="EG17" s="95" t="s">
        <v>102</v>
      </c>
      <c r="EH17" s="96" t="s">
        <v>103</v>
      </c>
      <c r="EI17" s="97" t="s">
        <v>103</v>
      </c>
      <c r="EJ17" s="98" t="s">
        <v>104</v>
      </c>
      <c r="EK17" s="98" t="s">
        <v>94</v>
      </c>
      <c r="EL17" s="98" t="s">
        <v>105</v>
      </c>
      <c r="EM17" s="98" t="s">
        <v>106</v>
      </c>
      <c r="EN17" s="98" t="s">
        <v>107</v>
      </c>
      <c r="EO17" s="98" t="s">
        <v>108</v>
      </c>
      <c r="EP17" s="98" t="s">
        <v>109</v>
      </c>
      <c r="EQ17" s="98" t="s">
        <v>110</v>
      </c>
      <c r="ER17" s="98" t="s">
        <v>111</v>
      </c>
      <c r="ES17" s="98" t="s">
        <v>112</v>
      </c>
      <c r="ET17" s="98" t="s">
        <v>113</v>
      </c>
      <c r="EU17" s="98" t="s">
        <v>114</v>
      </c>
      <c r="EV17" s="98" t="s">
        <v>115</v>
      </c>
      <c r="EW17" s="98" t="s">
        <v>116</v>
      </c>
      <c r="EX17" s="98" t="s">
        <v>117</v>
      </c>
    </row>
    <row r="18" spans="2:154" ht="33.75" customHeight="1">
      <c r="B18" s="393">
        <v>1</v>
      </c>
      <c r="C18" s="398" t="s">
        <v>160</v>
      </c>
      <c r="D18" s="4">
        <v>1</v>
      </c>
      <c r="E18" s="505" t="s">
        <v>161</v>
      </c>
      <c r="F18" s="505"/>
      <c r="G18" s="505"/>
      <c r="H18" s="213" t="s">
        <v>162</v>
      </c>
      <c r="I18" s="34" t="s">
        <v>163</v>
      </c>
      <c r="J18" s="35" t="s">
        <v>105</v>
      </c>
      <c r="K18" s="36" t="s">
        <v>116</v>
      </c>
      <c r="L18" s="37" t="s">
        <v>122</v>
      </c>
      <c r="M18" s="38"/>
      <c r="N18" s="39"/>
      <c r="O18" s="39"/>
      <c r="P18" s="39"/>
      <c r="Q18" s="38"/>
      <c r="R18" s="38"/>
      <c r="S18" s="38"/>
      <c r="T18" s="67"/>
      <c r="U18" s="68"/>
      <c r="V18" s="37" t="s">
        <v>122</v>
      </c>
      <c r="W18" s="38"/>
      <c r="X18" s="39">
        <v>5000</v>
      </c>
      <c r="Y18" s="39"/>
      <c r="Z18" s="39"/>
      <c r="AA18" s="38"/>
      <c r="AB18" s="38"/>
      <c r="AC18" s="38"/>
      <c r="AD18" s="67"/>
      <c r="AE18" s="68"/>
      <c r="AF18" s="37" t="s">
        <v>122</v>
      </c>
      <c r="AG18" s="38" t="s">
        <v>122</v>
      </c>
      <c r="AH18" s="39"/>
      <c r="AI18" s="39"/>
      <c r="AJ18" s="39"/>
      <c r="AK18" s="38" t="s">
        <v>122</v>
      </c>
      <c r="AL18" s="38" t="s">
        <v>122</v>
      </c>
      <c r="AM18" s="38"/>
      <c r="AN18" s="336" t="s">
        <v>273</v>
      </c>
      <c r="AO18" s="68"/>
      <c r="AP18" s="37" t="s">
        <v>122</v>
      </c>
      <c r="AQ18" s="38" t="s">
        <v>194</v>
      </c>
      <c r="AR18" s="39"/>
      <c r="AS18" s="39"/>
      <c r="AT18" s="39"/>
      <c r="AU18" s="38" t="s">
        <v>194</v>
      </c>
      <c r="AV18" s="38" t="s">
        <v>194</v>
      </c>
      <c r="AW18" s="38"/>
      <c r="AX18" s="336" t="s">
        <v>273</v>
      </c>
      <c r="AY18" s="68"/>
      <c r="AZ18" s="37" t="s">
        <v>122</v>
      </c>
      <c r="BA18" s="38"/>
      <c r="BB18" s="39">
        <v>5000</v>
      </c>
      <c r="BC18" s="39"/>
      <c r="BD18" s="39"/>
      <c r="BE18" s="38"/>
      <c r="BF18" s="38"/>
      <c r="BG18" s="38"/>
      <c r="BH18" s="336" t="s">
        <v>274</v>
      </c>
      <c r="BI18" s="68"/>
      <c r="BJ18" s="37" t="s">
        <v>122</v>
      </c>
      <c r="BK18" s="38"/>
      <c r="BL18" s="39"/>
      <c r="BM18" s="39"/>
      <c r="BN18" s="39"/>
      <c r="BO18" s="38"/>
      <c r="BP18" s="38"/>
      <c r="BQ18" s="38"/>
      <c r="BR18" s="67"/>
      <c r="BS18" s="68"/>
      <c r="BT18" s="37" t="s">
        <v>122</v>
      </c>
      <c r="BU18" s="38"/>
      <c r="BV18" s="39"/>
      <c r="BW18" s="39"/>
      <c r="BX18" s="39"/>
      <c r="BY18" s="38"/>
      <c r="BZ18" s="38"/>
      <c r="CA18" s="38"/>
      <c r="CB18" s="67"/>
      <c r="CC18" s="68"/>
      <c r="CD18" s="37" t="s">
        <v>122</v>
      </c>
      <c r="CE18" s="38"/>
      <c r="CF18" s="39"/>
      <c r="CG18" s="39"/>
      <c r="CH18" s="39"/>
      <c r="CI18" s="38"/>
      <c r="CJ18" s="38"/>
      <c r="CK18" s="38"/>
      <c r="CL18" s="67"/>
      <c r="CM18" s="68"/>
      <c r="CN18" s="37" t="s">
        <v>122</v>
      </c>
      <c r="CO18" s="38"/>
      <c r="CP18" s="39">
        <v>5000</v>
      </c>
      <c r="CQ18" s="39"/>
      <c r="CR18" s="39"/>
      <c r="CS18" s="38"/>
      <c r="CT18" s="38"/>
      <c r="CU18" s="38"/>
      <c r="CV18" s="67"/>
      <c r="CW18" s="68"/>
      <c r="CX18" s="37" t="s">
        <v>122</v>
      </c>
      <c r="CY18" s="38" t="s">
        <v>194</v>
      </c>
      <c r="CZ18" s="39"/>
      <c r="DA18" s="39"/>
      <c r="DB18" s="39"/>
      <c r="DC18" s="38" t="s">
        <v>194</v>
      </c>
      <c r="DD18" s="38" t="s">
        <v>194</v>
      </c>
      <c r="DE18" s="38"/>
      <c r="DF18" s="336" t="s">
        <v>294</v>
      </c>
      <c r="DG18" s="68"/>
      <c r="DH18" s="37" t="s">
        <v>122</v>
      </c>
      <c r="DI18" s="38" t="s">
        <v>194</v>
      </c>
      <c r="DJ18" s="39">
        <v>5000</v>
      </c>
      <c r="DK18" s="39"/>
      <c r="DL18" s="39"/>
      <c r="DM18" s="38"/>
      <c r="DN18" s="38"/>
      <c r="DO18" s="38"/>
      <c r="DP18" s="286" t="s">
        <v>295</v>
      </c>
      <c r="DQ18" s="68"/>
      <c r="DR18" s="37" t="s">
        <v>122</v>
      </c>
      <c r="DS18" s="38" t="s">
        <v>194</v>
      </c>
      <c r="DT18" s="39"/>
      <c r="DU18" s="39"/>
      <c r="DV18" s="39"/>
      <c r="DW18" s="38"/>
      <c r="DX18" s="38"/>
      <c r="DY18" s="286"/>
      <c r="DZ18" s="286" t="s">
        <v>295</v>
      </c>
      <c r="EA18" s="68"/>
      <c r="EB18" s="186">
        <f>N18+X18+AH18+AR18+BB18+BL18+BV18+CF18+CP18+CZ18+DJ18+DT18</f>
        <v>20000</v>
      </c>
      <c r="EC18" s="187">
        <f>O18+Y18+AI18+AS18+BC18+BM18+BW18+CG18+CQ18+DA18+DK18+DU18</f>
        <v>0</v>
      </c>
      <c r="ED18" s="187">
        <f>EB18-EC18</f>
        <v>20000</v>
      </c>
      <c r="EE18" s="38" t="s">
        <v>129</v>
      </c>
      <c r="EF18" s="38">
        <v>3751</v>
      </c>
      <c r="EG18" s="99">
        <v>100</v>
      </c>
      <c r="EH18" s="100"/>
      <c r="EI18" s="68"/>
      <c r="EJ18" s="264">
        <f>EF18</f>
        <v>3751</v>
      </c>
      <c r="EK18" s="264" t="str">
        <f>EE18</f>
        <v>VIATICOS EN EL PAIS</v>
      </c>
      <c r="EL18" s="264">
        <f>N18</f>
        <v>0</v>
      </c>
      <c r="EM18" s="264">
        <f>X18</f>
        <v>5000</v>
      </c>
      <c r="EN18" s="264">
        <f>AH18</f>
        <v>0</v>
      </c>
      <c r="EO18" s="264">
        <f>AR18</f>
        <v>0</v>
      </c>
      <c r="EP18" s="264">
        <f>BB18</f>
        <v>5000</v>
      </c>
      <c r="EQ18" s="264">
        <f>BL18</f>
        <v>0</v>
      </c>
      <c r="ER18" s="264">
        <f>BV18</f>
        <v>0</v>
      </c>
      <c r="ES18" s="264">
        <f>CF18</f>
        <v>0</v>
      </c>
      <c r="ET18" s="264">
        <f>CP18</f>
        <v>5000</v>
      </c>
      <c r="EU18" s="264">
        <f>CZ18</f>
        <v>0</v>
      </c>
      <c r="EV18" s="264">
        <f>DJ18</f>
        <v>5000</v>
      </c>
      <c r="EW18" s="264">
        <f>DT18</f>
        <v>0</v>
      </c>
      <c r="EX18" s="264">
        <f>SUM(EL18:EW18)</f>
        <v>20000</v>
      </c>
    </row>
    <row r="19" spans="2:154" ht="30" customHeight="1">
      <c r="B19" s="394"/>
      <c r="C19" s="399"/>
      <c r="D19" s="6">
        <v>2</v>
      </c>
      <c r="E19" s="415" t="s">
        <v>164</v>
      </c>
      <c r="F19" s="416"/>
      <c r="G19" s="417"/>
      <c r="H19" s="7" t="s">
        <v>165</v>
      </c>
      <c r="I19" s="40" t="s">
        <v>166</v>
      </c>
      <c r="J19" s="41" t="s">
        <v>105</v>
      </c>
      <c r="K19" s="42" t="s">
        <v>116</v>
      </c>
      <c r="L19" s="43" t="s">
        <v>122</v>
      </c>
      <c r="M19" s="44"/>
      <c r="N19" s="45"/>
      <c r="O19" s="45"/>
      <c r="P19" s="45"/>
      <c r="Q19" s="44"/>
      <c r="R19" s="44"/>
      <c r="S19" s="44"/>
      <c r="T19" s="69"/>
      <c r="U19" s="70"/>
      <c r="V19" s="43" t="s">
        <v>122</v>
      </c>
      <c r="W19" s="44"/>
      <c r="X19" s="45"/>
      <c r="Y19" s="45"/>
      <c r="Z19" s="45"/>
      <c r="AA19" s="44"/>
      <c r="AB19" s="44"/>
      <c r="AC19" s="44"/>
      <c r="AD19" s="69"/>
      <c r="AE19" s="70"/>
      <c r="AF19" s="43" t="s">
        <v>122</v>
      </c>
      <c r="AG19" s="44" t="s">
        <v>122</v>
      </c>
      <c r="AH19" s="45"/>
      <c r="AI19" s="45"/>
      <c r="AJ19" s="45"/>
      <c r="AK19" s="44" t="s">
        <v>122</v>
      </c>
      <c r="AL19" s="44" t="s">
        <v>122</v>
      </c>
      <c r="AM19" s="44"/>
      <c r="AN19" s="341"/>
      <c r="AO19" s="70"/>
      <c r="AP19" s="43" t="s">
        <v>122</v>
      </c>
      <c r="AQ19" s="44" t="s">
        <v>194</v>
      </c>
      <c r="AR19" s="45"/>
      <c r="AS19" s="45"/>
      <c r="AT19" s="45"/>
      <c r="AU19" s="44" t="s">
        <v>194</v>
      </c>
      <c r="AV19" s="44" t="s">
        <v>194</v>
      </c>
      <c r="AW19" s="44"/>
      <c r="AX19" s="341"/>
      <c r="AY19" s="70"/>
      <c r="AZ19" s="43" t="s">
        <v>122</v>
      </c>
      <c r="BA19" s="44"/>
      <c r="BB19" s="45"/>
      <c r="BC19" s="45"/>
      <c r="BD19" s="45"/>
      <c r="BE19" s="44"/>
      <c r="BF19" s="44"/>
      <c r="BG19" s="44"/>
      <c r="BH19" s="341"/>
      <c r="BI19" s="70"/>
      <c r="BJ19" s="43" t="s">
        <v>122</v>
      </c>
      <c r="BK19" s="44"/>
      <c r="BL19" s="45"/>
      <c r="BM19" s="45"/>
      <c r="BN19" s="45"/>
      <c r="BO19" s="44"/>
      <c r="BP19" s="44"/>
      <c r="BQ19" s="44"/>
      <c r="BR19" s="69"/>
      <c r="BS19" s="70"/>
      <c r="BT19" s="43" t="s">
        <v>122</v>
      </c>
      <c r="BU19" s="44"/>
      <c r="BV19" s="45"/>
      <c r="BW19" s="45"/>
      <c r="BX19" s="45"/>
      <c r="BY19" s="44"/>
      <c r="BZ19" s="44"/>
      <c r="CA19" s="44"/>
      <c r="CB19" s="69"/>
      <c r="CC19" s="70"/>
      <c r="CD19" s="43" t="s">
        <v>122</v>
      </c>
      <c r="CE19" s="44"/>
      <c r="CF19" s="45"/>
      <c r="CG19" s="45"/>
      <c r="CH19" s="45"/>
      <c r="CI19" s="44"/>
      <c r="CJ19" s="44"/>
      <c r="CK19" s="44"/>
      <c r="CL19" s="69"/>
      <c r="CM19" s="70"/>
      <c r="CN19" s="43" t="s">
        <v>122</v>
      </c>
      <c r="CO19" s="44"/>
      <c r="CP19" s="45"/>
      <c r="CQ19" s="45"/>
      <c r="CR19" s="45"/>
      <c r="CS19" s="44"/>
      <c r="CT19" s="44"/>
      <c r="CU19" s="44"/>
      <c r="CV19" s="69"/>
      <c r="CW19" s="70"/>
      <c r="CX19" s="43" t="s">
        <v>122</v>
      </c>
      <c r="CY19" s="44" t="s">
        <v>194</v>
      </c>
      <c r="CZ19" s="45"/>
      <c r="DA19" s="45"/>
      <c r="DB19" s="45"/>
      <c r="DC19" s="44" t="s">
        <v>194</v>
      </c>
      <c r="DD19" s="44" t="s">
        <v>194</v>
      </c>
      <c r="DE19" s="44"/>
      <c r="DF19" s="341"/>
      <c r="DG19" s="70"/>
      <c r="DH19" s="43" t="s">
        <v>122</v>
      </c>
      <c r="DI19" s="44" t="s">
        <v>194</v>
      </c>
      <c r="DJ19" s="45"/>
      <c r="DK19" s="45"/>
      <c r="DL19" s="45"/>
      <c r="DM19" s="44"/>
      <c r="DN19" s="44"/>
      <c r="DO19" s="44"/>
      <c r="DP19" s="341" t="s">
        <v>294</v>
      </c>
      <c r="DQ19" s="70"/>
      <c r="DR19" s="43" t="s">
        <v>122</v>
      </c>
      <c r="DS19" s="44" t="s">
        <v>194</v>
      </c>
      <c r="DT19" s="45"/>
      <c r="DU19" s="45"/>
      <c r="DV19" s="45"/>
      <c r="DW19" s="44"/>
      <c r="DX19" s="44"/>
      <c r="DY19" s="44"/>
      <c r="DZ19" s="341" t="s">
        <v>294</v>
      </c>
      <c r="EA19" s="70"/>
      <c r="EB19" s="84">
        <f aca="true" t="shared" si="0" ref="EB19:EB25">N19+X19+AH19+AR19+BB19+BL19+BV19+CF19+CP19+CZ19+DJ19+DT19</f>
        <v>0</v>
      </c>
      <c r="EC19" s="85">
        <f aca="true" t="shared" si="1" ref="EC19:EC25">O19+Y19+AI19+AS19+BC19+BM19+BW19+CG19+CQ19+DA19+DK19+DU19</f>
        <v>0</v>
      </c>
      <c r="ED19" s="85">
        <f aca="true" t="shared" si="2" ref="ED19:ED25">EB19-EC19</f>
        <v>0</v>
      </c>
      <c r="EE19" s="44" t="s">
        <v>129</v>
      </c>
      <c r="EF19" s="44">
        <v>3751</v>
      </c>
      <c r="EG19" s="101">
        <v>100</v>
      </c>
      <c r="EH19" s="102"/>
      <c r="EI19" s="70"/>
      <c r="EJ19" s="264">
        <f aca="true" t="shared" si="3" ref="EJ19:EJ26">EF19</f>
        <v>3751</v>
      </c>
      <c r="EK19" s="264" t="str">
        <f aca="true" t="shared" si="4" ref="EK19:EK26">EE19</f>
        <v>VIATICOS EN EL PAIS</v>
      </c>
      <c r="EL19" s="264">
        <f aca="true" t="shared" si="5" ref="EL19:EL26">N19</f>
        <v>0</v>
      </c>
      <c r="EM19" s="264">
        <f aca="true" t="shared" si="6" ref="EM19:EM26">X19</f>
        <v>0</v>
      </c>
      <c r="EN19" s="264">
        <f aca="true" t="shared" si="7" ref="EN19:EN26">AH19</f>
        <v>0</v>
      </c>
      <c r="EO19" s="264">
        <f aca="true" t="shared" si="8" ref="EO19:EO26">AR19</f>
        <v>0</v>
      </c>
      <c r="EP19" s="264">
        <f aca="true" t="shared" si="9" ref="EP19:EP26">BB19</f>
        <v>0</v>
      </c>
      <c r="EQ19" s="264">
        <f aca="true" t="shared" si="10" ref="EQ19:EQ26">BL19</f>
        <v>0</v>
      </c>
      <c r="ER19" s="264">
        <f aca="true" t="shared" si="11" ref="ER19:ER26">BV19</f>
        <v>0</v>
      </c>
      <c r="ES19" s="264">
        <f aca="true" t="shared" si="12" ref="ES19:ES26">CF19</f>
        <v>0</v>
      </c>
      <c r="ET19" s="264">
        <f aca="true" t="shared" si="13" ref="ET19:ET26">CP19</f>
        <v>0</v>
      </c>
      <c r="EU19" s="264">
        <f aca="true" t="shared" si="14" ref="EU19:EU26">CZ19</f>
        <v>0</v>
      </c>
      <c r="EV19" s="264">
        <f aca="true" t="shared" si="15" ref="EV19:EV26">DJ19</f>
        <v>0</v>
      </c>
      <c r="EW19" s="264">
        <f aca="true" t="shared" si="16" ref="EW19:EW26">DT19</f>
        <v>0</v>
      </c>
      <c r="EX19" s="264">
        <f aca="true" t="shared" si="17" ref="EX19:EX26">SUM(EL19:EW19)</f>
        <v>0</v>
      </c>
    </row>
    <row r="20" spans="2:154" ht="27" customHeight="1">
      <c r="B20" s="394"/>
      <c r="C20" s="399"/>
      <c r="D20" s="6">
        <v>3</v>
      </c>
      <c r="E20" s="500" t="s">
        <v>167</v>
      </c>
      <c r="F20" s="501"/>
      <c r="G20" s="502"/>
      <c r="H20" s="214" t="s">
        <v>165</v>
      </c>
      <c r="I20" s="218" t="s">
        <v>168</v>
      </c>
      <c r="J20" s="219" t="s">
        <v>105</v>
      </c>
      <c r="K20" s="220" t="s">
        <v>116</v>
      </c>
      <c r="L20" s="221" t="s">
        <v>122</v>
      </c>
      <c r="M20" s="222"/>
      <c r="N20" s="223"/>
      <c r="O20" s="223"/>
      <c r="P20" s="223"/>
      <c r="Q20" s="222"/>
      <c r="R20" s="222"/>
      <c r="S20" s="222"/>
      <c r="T20" s="225"/>
      <c r="U20" s="226"/>
      <c r="V20" s="221" t="s">
        <v>122</v>
      </c>
      <c r="W20" s="222"/>
      <c r="X20" s="223"/>
      <c r="Y20" s="223"/>
      <c r="Z20" s="223"/>
      <c r="AA20" s="222"/>
      <c r="AB20" s="222"/>
      <c r="AC20" s="222"/>
      <c r="AD20" s="225"/>
      <c r="AE20" s="226"/>
      <c r="AF20" s="221" t="s">
        <v>122</v>
      </c>
      <c r="AG20" s="222" t="s">
        <v>122</v>
      </c>
      <c r="AH20" s="223"/>
      <c r="AI20" s="223"/>
      <c r="AJ20" s="223"/>
      <c r="AK20" s="222" t="s">
        <v>122</v>
      </c>
      <c r="AL20" s="222" t="s">
        <v>122</v>
      </c>
      <c r="AM20" s="222"/>
      <c r="AN20" s="341"/>
      <c r="AO20" s="226"/>
      <c r="AP20" s="221" t="s">
        <v>122</v>
      </c>
      <c r="AQ20" s="222" t="s">
        <v>194</v>
      </c>
      <c r="AR20" s="223"/>
      <c r="AS20" s="223"/>
      <c r="AT20" s="223"/>
      <c r="AU20" s="222" t="s">
        <v>194</v>
      </c>
      <c r="AV20" s="222" t="s">
        <v>194</v>
      </c>
      <c r="AW20" s="222"/>
      <c r="AX20" s="341"/>
      <c r="AY20" s="226"/>
      <c r="AZ20" s="221" t="s">
        <v>122</v>
      </c>
      <c r="BA20" s="222"/>
      <c r="BB20" s="223"/>
      <c r="BC20" s="223"/>
      <c r="BD20" s="223"/>
      <c r="BE20" s="222"/>
      <c r="BF20" s="222"/>
      <c r="BG20" s="222"/>
      <c r="BH20" s="341"/>
      <c r="BI20" s="226"/>
      <c r="BJ20" s="221" t="s">
        <v>122</v>
      </c>
      <c r="BK20" s="222"/>
      <c r="BL20" s="223"/>
      <c r="BM20" s="223"/>
      <c r="BN20" s="223"/>
      <c r="BO20" s="222"/>
      <c r="BP20" s="222"/>
      <c r="BQ20" s="222"/>
      <c r="BR20" s="225"/>
      <c r="BS20" s="226"/>
      <c r="BT20" s="221" t="s">
        <v>122</v>
      </c>
      <c r="BU20" s="222"/>
      <c r="BV20" s="223"/>
      <c r="BW20" s="223"/>
      <c r="BX20" s="223"/>
      <c r="BY20" s="222"/>
      <c r="BZ20" s="222"/>
      <c r="CA20" s="222"/>
      <c r="CB20" s="225"/>
      <c r="CC20" s="226"/>
      <c r="CD20" s="221" t="s">
        <v>122</v>
      </c>
      <c r="CE20" s="222"/>
      <c r="CF20" s="223"/>
      <c r="CG20" s="223"/>
      <c r="CH20" s="223"/>
      <c r="CI20" s="222"/>
      <c r="CJ20" s="222"/>
      <c r="CK20" s="222"/>
      <c r="CL20" s="225"/>
      <c r="CM20" s="226"/>
      <c r="CN20" s="221" t="s">
        <v>122</v>
      </c>
      <c r="CO20" s="222"/>
      <c r="CP20" s="223"/>
      <c r="CQ20" s="223"/>
      <c r="CR20" s="223"/>
      <c r="CS20" s="222"/>
      <c r="CT20" s="222"/>
      <c r="CU20" s="222"/>
      <c r="CV20" s="225"/>
      <c r="CW20" s="226"/>
      <c r="CX20" s="221" t="s">
        <v>122</v>
      </c>
      <c r="CY20" s="222" t="s">
        <v>194</v>
      </c>
      <c r="CZ20" s="223"/>
      <c r="DA20" s="223"/>
      <c r="DB20" s="223"/>
      <c r="DC20" s="222" t="s">
        <v>194</v>
      </c>
      <c r="DD20" s="222" t="s">
        <v>194</v>
      </c>
      <c r="DE20" s="222"/>
      <c r="DF20" s="341"/>
      <c r="DG20" s="226"/>
      <c r="DH20" s="221" t="s">
        <v>122</v>
      </c>
      <c r="DI20" s="222" t="s">
        <v>194</v>
      </c>
      <c r="DJ20" s="223"/>
      <c r="DK20" s="223"/>
      <c r="DL20" s="223"/>
      <c r="DM20" s="222"/>
      <c r="DN20" s="222"/>
      <c r="DO20" s="222"/>
      <c r="DP20" s="341"/>
      <c r="DQ20" s="226"/>
      <c r="DR20" s="221" t="s">
        <v>122</v>
      </c>
      <c r="DS20" s="222" t="s">
        <v>194</v>
      </c>
      <c r="DT20" s="223"/>
      <c r="DU20" s="223"/>
      <c r="DV20" s="223"/>
      <c r="DW20" s="222"/>
      <c r="DX20" s="222"/>
      <c r="DY20" s="222"/>
      <c r="DZ20" s="341"/>
      <c r="EA20" s="226"/>
      <c r="EB20" s="84">
        <f t="shared" si="0"/>
        <v>0</v>
      </c>
      <c r="EC20" s="85">
        <f t="shared" si="1"/>
        <v>0</v>
      </c>
      <c r="ED20" s="85">
        <f t="shared" si="2"/>
        <v>0</v>
      </c>
      <c r="EE20" s="44"/>
      <c r="EF20" s="44"/>
      <c r="EG20" s="101">
        <v>100</v>
      </c>
      <c r="EH20" s="102"/>
      <c r="EI20" s="70"/>
      <c r="EJ20" s="264">
        <f t="shared" si="3"/>
        <v>0</v>
      </c>
      <c r="EK20" s="264">
        <f t="shared" si="4"/>
        <v>0</v>
      </c>
      <c r="EL20" s="264">
        <f t="shared" si="5"/>
        <v>0</v>
      </c>
      <c r="EM20" s="264">
        <f t="shared" si="6"/>
        <v>0</v>
      </c>
      <c r="EN20" s="264">
        <f t="shared" si="7"/>
        <v>0</v>
      </c>
      <c r="EO20" s="264">
        <f t="shared" si="8"/>
        <v>0</v>
      </c>
      <c r="EP20" s="264">
        <f t="shared" si="9"/>
        <v>0</v>
      </c>
      <c r="EQ20" s="264">
        <f t="shared" si="10"/>
        <v>0</v>
      </c>
      <c r="ER20" s="264">
        <f t="shared" si="11"/>
        <v>0</v>
      </c>
      <c r="ES20" s="264">
        <f t="shared" si="12"/>
        <v>0</v>
      </c>
      <c r="ET20" s="264">
        <f t="shared" si="13"/>
        <v>0</v>
      </c>
      <c r="EU20" s="264">
        <f t="shared" si="14"/>
        <v>0</v>
      </c>
      <c r="EV20" s="264">
        <f t="shared" si="15"/>
        <v>0</v>
      </c>
      <c r="EW20" s="264">
        <f t="shared" si="16"/>
        <v>0</v>
      </c>
      <c r="EX20" s="264">
        <f t="shared" si="17"/>
        <v>0</v>
      </c>
    </row>
    <row r="21" spans="2:154" ht="27" customHeight="1">
      <c r="B21" s="394"/>
      <c r="C21" s="399"/>
      <c r="D21" s="215">
        <v>4</v>
      </c>
      <c r="E21" s="500" t="s">
        <v>169</v>
      </c>
      <c r="F21" s="501"/>
      <c r="G21" s="502"/>
      <c r="H21" s="216" t="s">
        <v>131</v>
      </c>
      <c r="I21" s="111" t="s">
        <v>170</v>
      </c>
      <c r="J21" s="112" t="s">
        <v>105</v>
      </c>
      <c r="K21" s="113" t="s">
        <v>116</v>
      </c>
      <c r="L21" s="114" t="s">
        <v>122</v>
      </c>
      <c r="M21" s="115"/>
      <c r="N21" s="116"/>
      <c r="O21" s="116"/>
      <c r="P21" s="116"/>
      <c r="Q21" s="115"/>
      <c r="R21" s="115"/>
      <c r="S21" s="115"/>
      <c r="T21" s="123"/>
      <c r="U21" s="124"/>
      <c r="V21" s="114" t="s">
        <v>122</v>
      </c>
      <c r="W21" s="115"/>
      <c r="X21" s="116"/>
      <c r="Y21" s="116"/>
      <c r="Z21" s="116"/>
      <c r="AA21" s="115"/>
      <c r="AB21" s="115"/>
      <c r="AC21" s="115"/>
      <c r="AD21" s="123"/>
      <c r="AE21" s="124"/>
      <c r="AF21" s="114" t="s">
        <v>122</v>
      </c>
      <c r="AG21" s="115" t="s">
        <v>122</v>
      </c>
      <c r="AH21" s="116"/>
      <c r="AI21" s="116"/>
      <c r="AJ21" s="116"/>
      <c r="AK21" s="115" t="s">
        <v>122</v>
      </c>
      <c r="AL21" s="115" t="s">
        <v>122</v>
      </c>
      <c r="AM21" s="115"/>
      <c r="AN21" s="335"/>
      <c r="AO21" s="124"/>
      <c r="AP21" s="114" t="s">
        <v>122</v>
      </c>
      <c r="AQ21" s="115" t="s">
        <v>194</v>
      </c>
      <c r="AR21" s="116"/>
      <c r="AS21" s="116"/>
      <c r="AT21" s="116"/>
      <c r="AU21" s="115" t="s">
        <v>194</v>
      </c>
      <c r="AV21" s="115" t="s">
        <v>194</v>
      </c>
      <c r="AW21" s="115"/>
      <c r="AX21" s="335"/>
      <c r="AY21" s="124"/>
      <c r="AZ21" s="114" t="s">
        <v>122</v>
      </c>
      <c r="BA21" s="115"/>
      <c r="BB21" s="116"/>
      <c r="BC21" s="116"/>
      <c r="BD21" s="116"/>
      <c r="BE21" s="115"/>
      <c r="BF21" s="115"/>
      <c r="BG21" s="115"/>
      <c r="BH21" s="335"/>
      <c r="BI21" s="124"/>
      <c r="BJ21" s="114" t="s">
        <v>122</v>
      </c>
      <c r="BK21" s="115"/>
      <c r="BL21" s="116"/>
      <c r="BM21" s="116"/>
      <c r="BN21" s="116"/>
      <c r="BO21" s="115"/>
      <c r="BP21" s="115"/>
      <c r="BQ21" s="115"/>
      <c r="BR21" s="123"/>
      <c r="BS21" s="124"/>
      <c r="BT21" s="114" t="s">
        <v>122</v>
      </c>
      <c r="BU21" s="115"/>
      <c r="BV21" s="116"/>
      <c r="BW21" s="116"/>
      <c r="BX21" s="116"/>
      <c r="BY21" s="115"/>
      <c r="BZ21" s="115"/>
      <c r="CA21" s="115"/>
      <c r="CB21" s="123"/>
      <c r="CC21" s="124"/>
      <c r="CD21" s="114" t="s">
        <v>122</v>
      </c>
      <c r="CE21" s="115"/>
      <c r="CF21" s="116"/>
      <c r="CG21" s="116"/>
      <c r="CH21" s="116"/>
      <c r="CI21" s="115"/>
      <c r="CJ21" s="115"/>
      <c r="CK21" s="115"/>
      <c r="CL21" s="123"/>
      <c r="CM21" s="124"/>
      <c r="CN21" s="114" t="s">
        <v>122</v>
      </c>
      <c r="CO21" s="115"/>
      <c r="CP21" s="116"/>
      <c r="CQ21" s="116"/>
      <c r="CR21" s="116"/>
      <c r="CS21" s="115"/>
      <c r="CT21" s="115"/>
      <c r="CU21" s="115"/>
      <c r="CV21" s="123"/>
      <c r="CW21" s="124"/>
      <c r="CX21" s="114" t="s">
        <v>122</v>
      </c>
      <c r="CY21" s="115" t="s">
        <v>194</v>
      </c>
      <c r="CZ21" s="116"/>
      <c r="DA21" s="116"/>
      <c r="DB21" s="116"/>
      <c r="DC21" s="115" t="s">
        <v>194</v>
      </c>
      <c r="DD21" s="115" t="s">
        <v>194</v>
      </c>
      <c r="DE21" s="115"/>
      <c r="DF21" s="335"/>
      <c r="DG21" s="124"/>
      <c r="DH21" s="114" t="s">
        <v>122</v>
      </c>
      <c r="DI21" s="115" t="s">
        <v>194</v>
      </c>
      <c r="DJ21" s="116"/>
      <c r="DK21" s="116"/>
      <c r="DL21" s="116"/>
      <c r="DM21" s="115"/>
      <c r="DN21" s="115"/>
      <c r="DO21" s="115"/>
      <c r="DP21" s="335"/>
      <c r="DQ21" s="124"/>
      <c r="DR21" s="114" t="s">
        <v>122</v>
      </c>
      <c r="DS21" s="115" t="s">
        <v>194</v>
      </c>
      <c r="DT21" s="116"/>
      <c r="DU21" s="116"/>
      <c r="DV21" s="116"/>
      <c r="DW21" s="115"/>
      <c r="DX21" s="115"/>
      <c r="DY21" s="115"/>
      <c r="DZ21" s="335"/>
      <c r="EA21" s="124"/>
      <c r="EB21" s="84">
        <f t="shared" si="0"/>
        <v>0</v>
      </c>
      <c r="EC21" s="85">
        <f t="shared" si="1"/>
        <v>0</v>
      </c>
      <c r="ED21" s="85">
        <f t="shared" si="2"/>
        <v>0</v>
      </c>
      <c r="EE21" s="115"/>
      <c r="EF21" s="115"/>
      <c r="EG21" s="131">
        <v>100</v>
      </c>
      <c r="EH21" s="132"/>
      <c r="EI21" s="124"/>
      <c r="EJ21" s="264">
        <f t="shared" si="3"/>
        <v>0</v>
      </c>
      <c r="EK21" s="264">
        <f t="shared" si="4"/>
        <v>0</v>
      </c>
      <c r="EL21" s="264">
        <f t="shared" si="5"/>
        <v>0</v>
      </c>
      <c r="EM21" s="264">
        <f t="shared" si="6"/>
        <v>0</v>
      </c>
      <c r="EN21" s="264">
        <f t="shared" si="7"/>
        <v>0</v>
      </c>
      <c r="EO21" s="264">
        <f t="shared" si="8"/>
        <v>0</v>
      </c>
      <c r="EP21" s="264">
        <f t="shared" si="9"/>
        <v>0</v>
      </c>
      <c r="EQ21" s="264">
        <f t="shared" si="10"/>
        <v>0</v>
      </c>
      <c r="ER21" s="264">
        <f t="shared" si="11"/>
        <v>0</v>
      </c>
      <c r="ES21" s="264">
        <f t="shared" si="12"/>
        <v>0</v>
      </c>
      <c r="ET21" s="264">
        <f t="shared" si="13"/>
        <v>0</v>
      </c>
      <c r="EU21" s="264">
        <f t="shared" si="14"/>
        <v>0</v>
      </c>
      <c r="EV21" s="264">
        <f t="shared" si="15"/>
        <v>0</v>
      </c>
      <c r="EW21" s="264">
        <f t="shared" si="16"/>
        <v>0</v>
      </c>
      <c r="EX21" s="264">
        <f t="shared" si="17"/>
        <v>0</v>
      </c>
    </row>
    <row r="22" spans="2:154" ht="12.75" customHeight="1" thickBot="1">
      <c r="B22" s="395"/>
      <c r="C22" s="400"/>
      <c r="D22" s="424"/>
      <c r="E22" s="425"/>
      <c r="F22" s="425"/>
      <c r="G22" s="426"/>
      <c r="H22" s="109"/>
      <c r="I22" s="111"/>
      <c r="J22" s="112"/>
      <c r="K22" s="113"/>
      <c r="L22" s="114"/>
      <c r="M22" s="115"/>
      <c r="N22" s="116"/>
      <c r="O22" s="116"/>
      <c r="P22" s="116"/>
      <c r="Q22" s="115"/>
      <c r="R22" s="115"/>
      <c r="S22" s="115"/>
      <c r="T22" s="123"/>
      <c r="U22" s="124"/>
      <c r="V22" s="114"/>
      <c r="W22" s="115"/>
      <c r="X22" s="116"/>
      <c r="Y22" s="116"/>
      <c r="Z22" s="116"/>
      <c r="AA22" s="115"/>
      <c r="AB22" s="115"/>
      <c r="AC22" s="115"/>
      <c r="AD22" s="123"/>
      <c r="AE22" s="124"/>
      <c r="AF22" s="114"/>
      <c r="AG22" s="115"/>
      <c r="AH22" s="116"/>
      <c r="AI22" s="116"/>
      <c r="AJ22" s="116"/>
      <c r="AK22" s="115"/>
      <c r="AL22" s="115"/>
      <c r="AM22" s="115"/>
      <c r="AN22" s="123"/>
      <c r="AO22" s="124"/>
      <c r="AP22" s="114"/>
      <c r="AQ22" s="115"/>
      <c r="AR22" s="116"/>
      <c r="AS22" s="116"/>
      <c r="AT22" s="116"/>
      <c r="AU22" s="115"/>
      <c r="AV22" s="115"/>
      <c r="AW22" s="115"/>
      <c r="AX22" s="123"/>
      <c r="AY22" s="124"/>
      <c r="AZ22" s="114"/>
      <c r="BA22" s="115"/>
      <c r="BB22" s="116"/>
      <c r="BC22" s="116"/>
      <c r="BD22" s="116"/>
      <c r="BE22" s="115"/>
      <c r="BF22" s="115"/>
      <c r="BG22" s="115"/>
      <c r="BH22" s="123"/>
      <c r="BI22" s="124"/>
      <c r="BJ22" s="114"/>
      <c r="BK22" s="115"/>
      <c r="BL22" s="116"/>
      <c r="BM22" s="116"/>
      <c r="BN22" s="116"/>
      <c r="BO22" s="115"/>
      <c r="BP22" s="115"/>
      <c r="BQ22" s="115"/>
      <c r="BR22" s="123"/>
      <c r="BS22" s="124"/>
      <c r="BT22" s="114"/>
      <c r="BU22" s="115"/>
      <c r="BV22" s="116"/>
      <c r="BW22" s="116"/>
      <c r="BX22" s="116"/>
      <c r="BY22" s="115"/>
      <c r="BZ22" s="115"/>
      <c r="CA22" s="115"/>
      <c r="CB22" s="123"/>
      <c r="CC22" s="124"/>
      <c r="CD22" s="114"/>
      <c r="CE22" s="115"/>
      <c r="CF22" s="116"/>
      <c r="CG22" s="116"/>
      <c r="CH22" s="116"/>
      <c r="CI22" s="115"/>
      <c r="CJ22" s="115"/>
      <c r="CK22" s="115"/>
      <c r="CL22" s="123"/>
      <c r="CM22" s="124"/>
      <c r="CN22" s="114"/>
      <c r="CO22" s="115"/>
      <c r="CP22" s="116"/>
      <c r="CQ22" s="116"/>
      <c r="CR22" s="116"/>
      <c r="CS22" s="115"/>
      <c r="CT22" s="115"/>
      <c r="CU22" s="115"/>
      <c r="CV22" s="123"/>
      <c r="CW22" s="124"/>
      <c r="CX22" s="114"/>
      <c r="CY22" s="115"/>
      <c r="CZ22" s="116"/>
      <c r="DA22" s="116"/>
      <c r="DB22" s="116"/>
      <c r="DC22" s="115"/>
      <c r="DD22" s="115"/>
      <c r="DE22" s="115"/>
      <c r="DF22" s="123"/>
      <c r="DG22" s="124"/>
      <c r="DH22" s="114"/>
      <c r="DI22" s="115"/>
      <c r="DJ22" s="116"/>
      <c r="DK22" s="116"/>
      <c r="DL22" s="116"/>
      <c r="DM22" s="115"/>
      <c r="DN22" s="115"/>
      <c r="DO22" s="115"/>
      <c r="DP22" s="123"/>
      <c r="DQ22" s="124"/>
      <c r="DR22" s="114"/>
      <c r="DS22" s="115"/>
      <c r="DT22" s="116"/>
      <c r="DU22" s="116"/>
      <c r="DV22" s="116"/>
      <c r="DW22" s="115"/>
      <c r="DX22" s="115"/>
      <c r="DY22" s="115"/>
      <c r="DZ22" s="123"/>
      <c r="EA22" s="124"/>
      <c r="EB22" s="189">
        <f t="shared" si="0"/>
        <v>0</v>
      </c>
      <c r="EC22" s="190">
        <f t="shared" si="1"/>
        <v>0</v>
      </c>
      <c r="ED22" s="190">
        <f t="shared" si="2"/>
        <v>0</v>
      </c>
      <c r="EE22" s="115"/>
      <c r="EF22" s="115"/>
      <c r="EG22" s="131"/>
      <c r="EH22" s="132"/>
      <c r="EI22" s="124"/>
      <c r="EJ22" s="264">
        <f t="shared" si="3"/>
        <v>0</v>
      </c>
      <c r="EK22" s="264">
        <f t="shared" si="4"/>
        <v>0</v>
      </c>
      <c r="EL22" s="264">
        <f t="shared" si="5"/>
        <v>0</v>
      </c>
      <c r="EM22" s="264">
        <f t="shared" si="6"/>
        <v>0</v>
      </c>
      <c r="EN22" s="264">
        <f t="shared" si="7"/>
        <v>0</v>
      </c>
      <c r="EO22" s="264">
        <f t="shared" si="8"/>
        <v>0</v>
      </c>
      <c r="EP22" s="264">
        <f t="shared" si="9"/>
        <v>0</v>
      </c>
      <c r="EQ22" s="264">
        <f t="shared" si="10"/>
        <v>0</v>
      </c>
      <c r="ER22" s="264">
        <f t="shared" si="11"/>
        <v>0</v>
      </c>
      <c r="ES22" s="264">
        <f t="shared" si="12"/>
        <v>0</v>
      </c>
      <c r="ET22" s="264">
        <f t="shared" si="13"/>
        <v>0</v>
      </c>
      <c r="EU22" s="264">
        <f t="shared" si="14"/>
        <v>0</v>
      </c>
      <c r="EV22" s="264">
        <f t="shared" si="15"/>
        <v>0</v>
      </c>
      <c r="EW22" s="264">
        <f t="shared" si="16"/>
        <v>0</v>
      </c>
      <c r="EX22" s="264">
        <f t="shared" si="17"/>
        <v>0</v>
      </c>
    </row>
    <row r="23" spans="2:154" ht="33.75" customHeight="1">
      <c r="B23" s="396">
        <v>2</v>
      </c>
      <c r="C23" s="401" t="s">
        <v>171</v>
      </c>
      <c r="D23" s="137">
        <v>1</v>
      </c>
      <c r="E23" s="412" t="s">
        <v>169</v>
      </c>
      <c r="F23" s="413"/>
      <c r="G23" s="414"/>
      <c r="H23" s="217" t="s">
        <v>131</v>
      </c>
      <c r="I23" s="224" t="s">
        <v>170</v>
      </c>
      <c r="J23" s="155" t="s">
        <v>105</v>
      </c>
      <c r="K23" s="156" t="s">
        <v>116</v>
      </c>
      <c r="L23" s="157" t="s">
        <v>122</v>
      </c>
      <c r="M23" s="158"/>
      <c r="N23" s="159"/>
      <c r="O23" s="159"/>
      <c r="P23" s="159"/>
      <c r="Q23" s="158"/>
      <c r="R23" s="158"/>
      <c r="S23" s="158"/>
      <c r="T23" s="177"/>
      <c r="U23" s="178"/>
      <c r="V23" s="157" t="s">
        <v>122</v>
      </c>
      <c r="W23" s="158"/>
      <c r="X23" s="159"/>
      <c r="Y23" s="159"/>
      <c r="Z23" s="159"/>
      <c r="AA23" s="158"/>
      <c r="AB23" s="158"/>
      <c r="AC23" s="158"/>
      <c r="AD23" s="177"/>
      <c r="AE23" s="178"/>
      <c r="AF23" s="157" t="s">
        <v>122</v>
      </c>
      <c r="AG23" s="158"/>
      <c r="AH23" s="159"/>
      <c r="AI23" s="159"/>
      <c r="AJ23" s="159"/>
      <c r="AK23" s="158"/>
      <c r="AL23" s="158"/>
      <c r="AM23" s="158"/>
      <c r="AN23" s="177"/>
      <c r="AO23" s="178"/>
      <c r="AP23" s="157" t="s">
        <v>122</v>
      </c>
      <c r="AQ23" s="158"/>
      <c r="AR23" s="159">
        <v>10000</v>
      </c>
      <c r="AS23" s="159"/>
      <c r="AT23" s="159"/>
      <c r="AU23" s="158"/>
      <c r="AV23" s="158"/>
      <c r="AW23" s="158"/>
      <c r="AX23" s="177"/>
      <c r="AY23" s="178"/>
      <c r="AZ23" s="157" t="s">
        <v>122</v>
      </c>
      <c r="BA23" s="158" t="s">
        <v>194</v>
      </c>
      <c r="BB23" s="159"/>
      <c r="BC23" s="159"/>
      <c r="BD23" s="159"/>
      <c r="BE23" s="158" t="s">
        <v>194</v>
      </c>
      <c r="BF23" s="158" t="s">
        <v>194</v>
      </c>
      <c r="BG23" s="158"/>
      <c r="BH23" s="340" t="s">
        <v>275</v>
      </c>
      <c r="BI23" s="178"/>
      <c r="BJ23" s="157" t="s">
        <v>122</v>
      </c>
      <c r="BK23" s="158" t="s">
        <v>194</v>
      </c>
      <c r="BL23" s="159"/>
      <c r="BM23" s="159"/>
      <c r="BN23" s="159"/>
      <c r="BO23" s="158" t="s">
        <v>194</v>
      </c>
      <c r="BP23" s="158" t="s">
        <v>194</v>
      </c>
      <c r="BQ23" s="158"/>
      <c r="BR23" s="340" t="s">
        <v>275</v>
      </c>
      <c r="BS23" s="178"/>
      <c r="BT23" s="157" t="s">
        <v>122</v>
      </c>
      <c r="BU23" s="158"/>
      <c r="BV23" s="159"/>
      <c r="BW23" s="159"/>
      <c r="BX23" s="159"/>
      <c r="BY23" s="158"/>
      <c r="BZ23" s="158"/>
      <c r="CA23" s="158"/>
      <c r="CB23" s="177"/>
      <c r="CC23" s="178"/>
      <c r="CD23" s="157" t="s">
        <v>122</v>
      </c>
      <c r="CE23" s="158"/>
      <c r="CF23" s="159"/>
      <c r="CG23" s="159"/>
      <c r="CH23" s="159"/>
      <c r="CI23" s="158"/>
      <c r="CJ23" s="158"/>
      <c r="CK23" s="158"/>
      <c r="CL23" s="177"/>
      <c r="CM23" s="178"/>
      <c r="CN23" s="157" t="s">
        <v>122</v>
      </c>
      <c r="CO23" s="158"/>
      <c r="CP23" s="159">
        <v>10000</v>
      </c>
      <c r="CQ23" s="159"/>
      <c r="CR23" s="159"/>
      <c r="CS23" s="158"/>
      <c r="CT23" s="158"/>
      <c r="CU23" s="158"/>
      <c r="CV23" s="177"/>
      <c r="CW23" s="178"/>
      <c r="CX23" s="157" t="s">
        <v>122</v>
      </c>
      <c r="CY23" s="158"/>
      <c r="CZ23" s="159"/>
      <c r="DA23" s="159"/>
      <c r="DB23" s="159"/>
      <c r="DC23" s="158"/>
      <c r="DD23" s="158"/>
      <c r="DE23" s="158"/>
      <c r="DF23" s="177"/>
      <c r="DG23" s="178"/>
      <c r="DH23" s="157" t="s">
        <v>122</v>
      </c>
      <c r="DI23" s="158" t="s">
        <v>194</v>
      </c>
      <c r="DJ23" s="159"/>
      <c r="DK23" s="159"/>
      <c r="DL23" s="159"/>
      <c r="DM23" s="158"/>
      <c r="DN23" s="158"/>
      <c r="DO23" s="158"/>
      <c r="DP23" s="340" t="s">
        <v>296</v>
      </c>
      <c r="DQ23" s="178"/>
      <c r="DR23" s="157" t="s">
        <v>122</v>
      </c>
      <c r="DS23" s="158" t="s">
        <v>194</v>
      </c>
      <c r="DT23" s="159"/>
      <c r="DU23" s="159"/>
      <c r="DV23" s="159"/>
      <c r="DW23" s="158"/>
      <c r="DX23" s="158"/>
      <c r="DY23" s="158"/>
      <c r="DZ23" s="340" t="s">
        <v>297</v>
      </c>
      <c r="EA23" s="178"/>
      <c r="EB23" s="192">
        <f t="shared" si="0"/>
        <v>20000</v>
      </c>
      <c r="EC23" s="193">
        <f t="shared" si="1"/>
        <v>0</v>
      </c>
      <c r="ED23" s="193">
        <f t="shared" si="2"/>
        <v>20000</v>
      </c>
      <c r="EE23" s="158" t="s">
        <v>172</v>
      </c>
      <c r="EF23" s="158">
        <v>3341</v>
      </c>
      <c r="EG23" s="207">
        <v>100</v>
      </c>
      <c r="EH23" s="208"/>
      <c r="EI23" s="178"/>
      <c r="EJ23" s="264">
        <f t="shared" si="3"/>
        <v>3341</v>
      </c>
      <c r="EK23" s="264" t="str">
        <f t="shared" si="4"/>
        <v>SERVICIOS DE CAPACITACION</v>
      </c>
      <c r="EL23" s="264">
        <f t="shared" si="5"/>
        <v>0</v>
      </c>
      <c r="EM23" s="264">
        <f t="shared" si="6"/>
        <v>0</v>
      </c>
      <c r="EN23" s="264">
        <f t="shared" si="7"/>
        <v>0</v>
      </c>
      <c r="EO23" s="264">
        <f t="shared" si="8"/>
        <v>10000</v>
      </c>
      <c r="EP23" s="264">
        <f t="shared" si="9"/>
        <v>0</v>
      </c>
      <c r="EQ23" s="264">
        <f t="shared" si="10"/>
        <v>0</v>
      </c>
      <c r="ER23" s="264">
        <f t="shared" si="11"/>
        <v>0</v>
      </c>
      <c r="ES23" s="264">
        <f t="shared" si="12"/>
        <v>0</v>
      </c>
      <c r="ET23" s="264">
        <f t="shared" si="13"/>
        <v>10000</v>
      </c>
      <c r="EU23" s="264">
        <f t="shared" si="14"/>
        <v>0</v>
      </c>
      <c r="EV23" s="264">
        <f t="shared" si="15"/>
        <v>0</v>
      </c>
      <c r="EW23" s="264">
        <f t="shared" si="16"/>
        <v>0</v>
      </c>
      <c r="EX23" s="264">
        <f t="shared" si="17"/>
        <v>20000</v>
      </c>
    </row>
    <row r="24" spans="2:154" ht="30" customHeight="1">
      <c r="B24" s="394"/>
      <c r="C24" s="399"/>
      <c r="D24" s="6">
        <v>2</v>
      </c>
      <c r="E24" s="415" t="s">
        <v>173</v>
      </c>
      <c r="F24" s="416"/>
      <c r="G24" s="417"/>
      <c r="H24" s="7" t="s">
        <v>131</v>
      </c>
      <c r="I24" s="40" t="s">
        <v>170</v>
      </c>
      <c r="J24" s="41" t="s">
        <v>105</v>
      </c>
      <c r="K24" s="42" t="s">
        <v>116</v>
      </c>
      <c r="L24" s="43" t="s">
        <v>122</v>
      </c>
      <c r="M24" s="44"/>
      <c r="N24" s="45"/>
      <c r="O24" s="45"/>
      <c r="P24" s="45"/>
      <c r="Q24" s="44"/>
      <c r="R24" s="44"/>
      <c r="S24" s="44"/>
      <c r="T24" s="69"/>
      <c r="U24" s="70"/>
      <c r="V24" s="43" t="s">
        <v>122</v>
      </c>
      <c r="W24" s="44"/>
      <c r="X24" s="45"/>
      <c r="Y24" s="45"/>
      <c r="Z24" s="45"/>
      <c r="AA24" s="44"/>
      <c r="AB24" s="44"/>
      <c r="AC24" s="44"/>
      <c r="AD24" s="69"/>
      <c r="AE24" s="70"/>
      <c r="AF24" s="43" t="s">
        <v>122</v>
      </c>
      <c r="AG24" s="44"/>
      <c r="AH24" s="45"/>
      <c r="AI24" s="45"/>
      <c r="AJ24" s="45"/>
      <c r="AK24" s="44"/>
      <c r="AL24" s="44"/>
      <c r="AM24" s="44"/>
      <c r="AN24" s="69"/>
      <c r="AO24" s="70"/>
      <c r="AP24" s="43" t="s">
        <v>122</v>
      </c>
      <c r="AQ24" s="44"/>
      <c r="AR24" s="45">
        <v>5000</v>
      </c>
      <c r="AS24" s="45"/>
      <c r="AT24" s="45"/>
      <c r="AU24" s="44"/>
      <c r="AV24" s="44"/>
      <c r="AW24" s="44"/>
      <c r="AX24" s="69"/>
      <c r="AY24" s="70"/>
      <c r="AZ24" s="43" t="s">
        <v>122</v>
      </c>
      <c r="BA24" s="44" t="s">
        <v>194</v>
      </c>
      <c r="BB24" s="45"/>
      <c r="BC24" s="45"/>
      <c r="BD24" s="45"/>
      <c r="BE24" s="44" t="s">
        <v>194</v>
      </c>
      <c r="BF24" s="44" t="s">
        <v>194</v>
      </c>
      <c r="BG24" s="44"/>
      <c r="BH24" s="341"/>
      <c r="BI24" s="70"/>
      <c r="BJ24" s="43" t="s">
        <v>122</v>
      </c>
      <c r="BK24" s="44" t="s">
        <v>194</v>
      </c>
      <c r="BL24" s="45"/>
      <c r="BM24" s="45"/>
      <c r="BN24" s="45"/>
      <c r="BO24" s="44" t="s">
        <v>194</v>
      </c>
      <c r="BP24" s="44" t="s">
        <v>194</v>
      </c>
      <c r="BQ24" s="44"/>
      <c r="BR24" s="341"/>
      <c r="BS24" s="70"/>
      <c r="BT24" s="43" t="s">
        <v>122</v>
      </c>
      <c r="BU24" s="44"/>
      <c r="BV24" s="45"/>
      <c r="BW24" s="45"/>
      <c r="BX24" s="45"/>
      <c r="BY24" s="44"/>
      <c r="BZ24" s="44"/>
      <c r="CA24" s="44"/>
      <c r="CB24" s="69"/>
      <c r="CC24" s="70"/>
      <c r="CD24" s="43" t="s">
        <v>122</v>
      </c>
      <c r="CE24" s="44"/>
      <c r="CF24" s="45"/>
      <c r="CG24" s="45"/>
      <c r="CH24" s="45"/>
      <c r="CI24" s="44"/>
      <c r="CJ24" s="44"/>
      <c r="CK24" s="44"/>
      <c r="CL24" s="69"/>
      <c r="CM24" s="70"/>
      <c r="CN24" s="43" t="s">
        <v>122</v>
      </c>
      <c r="CO24" s="44"/>
      <c r="CP24" s="45">
        <v>5000</v>
      </c>
      <c r="CQ24" s="45"/>
      <c r="CR24" s="45"/>
      <c r="CS24" s="44"/>
      <c r="CT24" s="44"/>
      <c r="CU24" s="44"/>
      <c r="CV24" s="69"/>
      <c r="CW24" s="70"/>
      <c r="CX24" s="43" t="s">
        <v>122</v>
      </c>
      <c r="CY24" s="44"/>
      <c r="CZ24" s="45"/>
      <c r="DA24" s="45"/>
      <c r="DB24" s="45"/>
      <c r="DC24" s="44"/>
      <c r="DD24" s="44"/>
      <c r="DE24" s="44"/>
      <c r="DF24" s="69"/>
      <c r="DG24" s="70"/>
      <c r="DH24" s="43" t="s">
        <v>122</v>
      </c>
      <c r="DI24" s="44" t="s">
        <v>194</v>
      </c>
      <c r="DJ24" s="45"/>
      <c r="DK24" s="45"/>
      <c r="DL24" s="45"/>
      <c r="DM24" s="44"/>
      <c r="DN24" s="44"/>
      <c r="DO24" s="44"/>
      <c r="DP24" s="341"/>
      <c r="DQ24" s="70"/>
      <c r="DR24" s="43" t="s">
        <v>122</v>
      </c>
      <c r="DS24" s="44" t="s">
        <v>194</v>
      </c>
      <c r="DT24" s="45"/>
      <c r="DU24" s="45"/>
      <c r="DV24" s="45"/>
      <c r="DW24" s="44"/>
      <c r="DX24" s="44"/>
      <c r="DY24" s="44"/>
      <c r="DZ24" s="341"/>
      <c r="EA24" s="70"/>
      <c r="EB24" s="84">
        <f t="shared" si="0"/>
        <v>10000</v>
      </c>
      <c r="EC24" s="85">
        <f t="shared" si="1"/>
        <v>0</v>
      </c>
      <c r="ED24" s="85">
        <f t="shared" si="2"/>
        <v>10000</v>
      </c>
      <c r="EE24" s="44" t="s">
        <v>129</v>
      </c>
      <c r="EF24" s="44">
        <v>3751</v>
      </c>
      <c r="EG24" s="101">
        <v>100</v>
      </c>
      <c r="EH24" s="102"/>
      <c r="EI24" s="70"/>
      <c r="EJ24" s="264">
        <f t="shared" si="3"/>
        <v>3751</v>
      </c>
      <c r="EK24" s="264" t="str">
        <f t="shared" si="4"/>
        <v>VIATICOS EN EL PAIS</v>
      </c>
      <c r="EL24" s="264">
        <f t="shared" si="5"/>
        <v>0</v>
      </c>
      <c r="EM24" s="264">
        <f t="shared" si="6"/>
        <v>0</v>
      </c>
      <c r="EN24" s="264">
        <f t="shared" si="7"/>
        <v>0</v>
      </c>
      <c r="EO24" s="264">
        <f t="shared" si="8"/>
        <v>5000</v>
      </c>
      <c r="EP24" s="264">
        <f t="shared" si="9"/>
        <v>0</v>
      </c>
      <c r="EQ24" s="264">
        <f t="shared" si="10"/>
        <v>0</v>
      </c>
      <c r="ER24" s="264">
        <f t="shared" si="11"/>
        <v>0</v>
      </c>
      <c r="ES24" s="264">
        <f t="shared" si="12"/>
        <v>0</v>
      </c>
      <c r="ET24" s="264">
        <f t="shared" si="13"/>
        <v>5000</v>
      </c>
      <c r="EU24" s="264">
        <f t="shared" si="14"/>
        <v>0</v>
      </c>
      <c r="EV24" s="264">
        <f t="shared" si="15"/>
        <v>0</v>
      </c>
      <c r="EW24" s="264">
        <f t="shared" si="16"/>
        <v>0</v>
      </c>
      <c r="EX24" s="264">
        <f t="shared" si="17"/>
        <v>10000</v>
      </c>
    </row>
    <row r="25" spans="2:154" ht="76.5" customHeight="1">
      <c r="B25" s="394"/>
      <c r="C25" s="399"/>
      <c r="D25" s="6">
        <v>3</v>
      </c>
      <c r="E25" s="415" t="s">
        <v>174</v>
      </c>
      <c r="F25" s="416"/>
      <c r="G25" s="417"/>
      <c r="H25" s="7" t="s">
        <v>131</v>
      </c>
      <c r="I25" s="40" t="s">
        <v>170</v>
      </c>
      <c r="J25" s="41" t="s">
        <v>105</v>
      </c>
      <c r="K25" s="42" t="s">
        <v>116</v>
      </c>
      <c r="L25" s="43" t="s">
        <v>122</v>
      </c>
      <c r="M25" s="44"/>
      <c r="N25" s="45"/>
      <c r="O25" s="45"/>
      <c r="P25" s="45"/>
      <c r="Q25" s="44"/>
      <c r="R25" s="44"/>
      <c r="S25" s="44"/>
      <c r="T25" s="69"/>
      <c r="U25" s="70"/>
      <c r="V25" s="43" t="s">
        <v>122</v>
      </c>
      <c r="W25" s="44"/>
      <c r="X25" s="45"/>
      <c r="Y25" s="45"/>
      <c r="Z25" s="45"/>
      <c r="AA25" s="44"/>
      <c r="AB25" s="44"/>
      <c r="AC25" s="44"/>
      <c r="AD25" s="69"/>
      <c r="AE25" s="70"/>
      <c r="AF25" s="43" t="s">
        <v>122</v>
      </c>
      <c r="AG25" s="44"/>
      <c r="AH25" s="45"/>
      <c r="AI25" s="45"/>
      <c r="AJ25" s="45"/>
      <c r="AK25" s="44"/>
      <c r="AL25" s="44"/>
      <c r="AM25" s="44"/>
      <c r="AN25" s="69"/>
      <c r="AO25" s="70"/>
      <c r="AP25" s="43" t="s">
        <v>122</v>
      </c>
      <c r="AQ25" s="44"/>
      <c r="AR25" s="45"/>
      <c r="AS25" s="45"/>
      <c r="AT25" s="45"/>
      <c r="AU25" s="44"/>
      <c r="AV25" s="44"/>
      <c r="AW25" s="44"/>
      <c r="AX25" s="69"/>
      <c r="AY25" s="70"/>
      <c r="AZ25" s="43" t="s">
        <v>122</v>
      </c>
      <c r="BA25" s="44" t="s">
        <v>194</v>
      </c>
      <c r="BB25" s="45"/>
      <c r="BC25" s="45"/>
      <c r="BD25" s="45"/>
      <c r="BE25" s="44" t="s">
        <v>194</v>
      </c>
      <c r="BF25" s="44" t="s">
        <v>194</v>
      </c>
      <c r="BG25" s="44"/>
      <c r="BH25" s="335"/>
      <c r="BI25" s="70"/>
      <c r="BJ25" s="43" t="s">
        <v>122</v>
      </c>
      <c r="BK25" s="44" t="s">
        <v>194</v>
      </c>
      <c r="BL25" s="45"/>
      <c r="BM25" s="45"/>
      <c r="BN25" s="45"/>
      <c r="BO25" s="44" t="s">
        <v>194</v>
      </c>
      <c r="BP25" s="44" t="s">
        <v>194</v>
      </c>
      <c r="BQ25" s="44"/>
      <c r="BR25" s="335"/>
      <c r="BS25" s="70"/>
      <c r="BT25" s="43" t="s">
        <v>122</v>
      </c>
      <c r="BU25" s="44"/>
      <c r="BV25" s="45"/>
      <c r="BW25" s="45"/>
      <c r="BX25" s="45"/>
      <c r="BY25" s="44"/>
      <c r="BZ25" s="44"/>
      <c r="CA25" s="44"/>
      <c r="CB25" s="69"/>
      <c r="CC25" s="70"/>
      <c r="CD25" s="43" t="s">
        <v>122</v>
      </c>
      <c r="CE25" s="44"/>
      <c r="CF25" s="45"/>
      <c r="CG25" s="45"/>
      <c r="CH25" s="45"/>
      <c r="CI25" s="44"/>
      <c r="CJ25" s="44"/>
      <c r="CK25" s="44"/>
      <c r="CL25" s="69"/>
      <c r="CM25" s="70"/>
      <c r="CN25" s="43" t="s">
        <v>122</v>
      </c>
      <c r="CO25" s="44"/>
      <c r="CP25" s="45"/>
      <c r="CQ25" s="45"/>
      <c r="CR25" s="45"/>
      <c r="CS25" s="44"/>
      <c r="CT25" s="44"/>
      <c r="CU25" s="44"/>
      <c r="CV25" s="69"/>
      <c r="CW25" s="70"/>
      <c r="CX25" s="43" t="s">
        <v>122</v>
      </c>
      <c r="CY25" s="44"/>
      <c r="CZ25" s="45"/>
      <c r="DA25" s="45"/>
      <c r="DB25" s="45"/>
      <c r="DC25" s="44"/>
      <c r="DD25" s="44"/>
      <c r="DE25" s="44"/>
      <c r="DF25" s="69"/>
      <c r="DG25" s="70"/>
      <c r="DH25" s="43" t="s">
        <v>122</v>
      </c>
      <c r="DI25" s="44" t="s">
        <v>194</v>
      </c>
      <c r="DJ25" s="45"/>
      <c r="DK25" s="45"/>
      <c r="DL25" s="45"/>
      <c r="DM25" s="44"/>
      <c r="DN25" s="44"/>
      <c r="DO25" s="44"/>
      <c r="DP25" s="335"/>
      <c r="DQ25" s="70"/>
      <c r="DR25" s="43" t="s">
        <v>122</v>
      </c>
      <c r="DS25" s="44" t="s">
        <v>194</v>
      </c>
      <c r="DT25" s="45"/>
      <c r="DU25" s="45"/>
      <c r="DV25" s="45"/>
      <c r="DW25" s="44"/>
      <c r="DX25" s="44"/>
      <c r="DY25" s="44"/>
      <c r="DZ25" s="335"/>
      <c r="EA25" s="70"/>
      <c r="EB25" s="84">
        <f t="shared" si="0"/>
        <v>0</v>
      </c>
      <c r="EC25" s="85">
        <f t="shared" si="1"/>
        <v>0</v>
      </c>
      <c r="ED25" s="85">
        <f t="shared" si="2"/>
        <v>0</v>
      </c>
      <c r="EE25" s="44"/>
      <c r="EF25" s="44"/>
      <c r="EG25" s="101">
        <v>100</v>
      </c>
      <c r="EH25" s="102"/>
      <c r="EI25" s="70"/>
      <c r="EJ25" s="264">
        <f t="shared" si="3"/>
        <v>0</v>
      </c>
      <c r="EK25" s="264">
        <f t="shared" si="4"/>
        <v>0</v>
      </c>
      <c r="EL25" s="264">
        <f t="shared" si="5"/>
        <v>0</v>
      </c>
      <c r="EM25" s="264">
        <f t="shared" si="6"/>
        <v>0</v>
      </c>
      <c r="EN25" s="264">
        <f t="shared" si="7"/>
        <v>0</v>
      </c>
      <c r="EO25" s="264">
        <f t="shared" si="8"/>
        <v>0</v>
      </c>
      <c r="EP25" s="264">
        <f t="shared" si="9"/>
        <v>0</v>
      </c>
      <c r="EQ25" s="264">
        <f t="shared" si="10"/>
        <v>0</v>
      </c>
      <c r="ER25" s="264">
        <f t="shared" si="11"/>
        <v>0</v>
      </c>
      <c r="ES25" s="264">
        <f t="shared" si="12"/>
        <v>0</v>
      </c>
      <c r="ET25" s="264">
        <f t="shared" si="13"/>
        <v>0</v>
      </c>
      <c r="EU25" s="264">
        <f t="shared" si="14"/>
        <v>0</v>
      </c>
      <c r="EV25" s="264">
        <f t="shared" si="15"/>
        <v>0</v>
      </c>
      <c r="EW25" s="264">
        <f t="shared" si="16"/>
        <v>0</v>
      </c>
      <c r="EX25" s="264">
        <f t="shared" si="17"/>
        <v>0</v>
      </c>
    </row>
    <row r="26" spans="2:154" ht="17.25" thickBot="1">
      <c r="B26" s="9"/>
      <c r="C26" s="10"/>
      <c r="D26" s="503"/>
      <c r="E26" s="504"/>
      <c r="F26" s="504"/>
      <c r="G26" s="504"/>
      <c r="H26" s="110"/>
      <c r="I26" s="110"/>
      <c r="J26" s="117"/>
      <c r="K26" s="118"/>
      <c r="L26" s="119"/>
      <c r="M26" s="120"/>
      <c r="N26" s="121"/>
      <c r="O26" s="121"/>
      <c r="P26" s="121"/>
      <c r="Q26" s="120"/>
      <c r="R26" s="120"/>
      <c r="S26" s="120"/>
      <c r="T26" s="125"/>
      <c r="U26" s="126"/>
      <c r="V26" s="119"/>
      <c r="W26" s="120"/>
      <c r="X26" s="121"/>
      <c r="Y26" s="121"/>
      <c r="Z26" s="121"/>
      <c r="AA26" s="120"/>
      <c r="AB26" s="120"/>
      <c r="AC26" s="120"/>
      <c r="AD26" s="125"/>
      <c r="AE26" s="126"/>
      <c r="AF26" s="119"/>
      <c r="AG26" s="120"/>
      <c r="AH26" s="121"/>
      <c r="AI26" s="121"/>
      <c r="AJ26" s="121"/>
      <c r="AK26" s="120"/>
      <c r="AL26" s="120"/>
      <c r="AM26" s="120"/>
      <c r="AN26" s="125"/>
      <c r="AO26" s="126"/>
      <c r="AP26" s="119"/>
      <c r="AQ26" s="120"/>
      <c r="AR26" s="121"/>
      <c r="AS26" s="121"/>
      <c r="AT26" s="121"/>
      <c r="AU26" s="120"/>
      <c r="AV26" s="120"/>
      <c r="AW26" s="120"/>
      <c r="AX26" s="125"/>
      <c r="AY26" s="126"/>
      <c r="AZ26" s="119"/>
      <c r="BA26" s="120"/>
      <c r="BB26" s="121"/>
      <c r="BC26" s="121"/>
      <c r="BD26" s="121"/>
      <c r="BE26" s="120"/>
      <c r="BF26" s="120"/>
      <c r="BG26" s="120"/>
      <c r="BH26" s="125"/>
      <c r="BI26" s="126"/>
      <c r="BJ26" s="119"/>
      <c r="BK26" s="120"/>
      <c r="BL26" s="121"/>
      <c r="BM26" s="121"/>
      <c r="BN26" s="121"/>
      <c r="BO26" s="120"/>
      <c r="BP26" s="120"/>
      <c r="BQ26" s="120"/>
      <c r="BR26" s="125"/>
      <c r="BS26" s="126"/>
      <c r="BT26" s="119"/>
      <c r="BU26" s="120"/>
      <c r="BV26" s="121"/>
      <c r="BW26" s="121"/>
      <c r="BX26" s="121"/>
      <c r="BY26" s="120"/>
      <c r="BZ26" s="120"/>
      <c r="CA26" s="120"/>
      <c r="CB26" s="125"/>
      <c r="CC26" s="126"/>
      <c r="CD26" s="119"/>
      <c r="CE26" s="120"/>
      <c r="CF26" s="121"/>
      <c r="CG26" s="121"/>
      <c r="CH26" s="121"/>
      <c r="CI26" s="120"/>
      <c r="CJ26" s="120"/>
      <c r="CK26" s="120"/>
      <c r="CL26" s="125"/>
      <c r="CM26" s="126"/>
      <c r="CN26" s="119"/>
      <c r="CO26" s="120"/>
      <c r="CP26" s="121"/>
      <c r="CQ26" s="121"/>
      <c r="CR26" s="121"/>
      <c r="CS26" s="120"/>
      <c r="CT26" s="120"/>
      <c r="CU26" s="120"/>
      <c r="CV26" s="125"/>
      <c r="CW26" s="126"/>
      <c r="CX26" s="119"/>
      <c r="CY26" s="120"/>
      <c r="CZ26" s="121"/>
      <c r="DA26" s="121"/>
      <c r="DB26" s="121"/>
      <c r="DC26" s="120"/>
      <c r="DD26" s="120"/>
      <c r="DE26" s="120"/>
      <c r="DF26" s="125"/>
      <c r="DG26" s="126"/>
      <c r="DH26" s="119"/>
      <c r="DI26" s="120"/>
      <c r="DJ26" s="121"/>
      <c r="DK26" s="121"/>
      <c r="DL26" s="121"/>
      <c r="DM26" s="120"/>
      <c r="DN26" s="120"/>
      <c r="DO26" s="120"/>
      <c r="DP26" s="125"/>
      <c r="DQ26" s="126"/>
      <c r="DR26" s="119"/>
      <c r="DS26" s="120"/>
      <c r="DT26" s="121"/>
      <c r="DU26" s="121"/>
      <c r="DV26" s="121"/>
      <c r="DW26" s="120"/>
      <c r="DX26" s="120"/>
      <c r="DY26" s="120"/>
      <c r="DZ26" s="125"/>
      <c r="EA26" s="126"/>
      <c r="EB26" s="87"/>
      <c r="EC26" s="88"/>
      <c r="ED26" s="88"/>
      <c r="EE26" s="120"/>
      <c r="EF26" s="130"/>
      <c r="EG26" s="133"/>
      <c r="EH26" s="134"/>
      <c r="EI26" s="126"/>
      <c r="EJ26" s="264">
        <f t="shared" si="3"/>
        <v>0</v>
      </c>
      <c r="EK26" s="264">
        <f t="shared" si="4"/>
        <v>0</v>
      </c>
      <c r="EL26" s="264">
        <f t="shared" si="5"/>
        <v>0</v>
      </c>
      <c r="EM26" s="264">
        <f t="shared" si="6"/>
        <v>0</v>
      </c>
      <c r="EN26" s="264">
        <f t="shared" si="7"/>
        <v>0</v>
      </c>
      <c r="EO26" s="264">
        <f t="shared" si="8"/>
        <v>0</v>
      </c>
      <c r="EP26" s="264">
        <f t="shared" si="9"/>
        <v>0</v>
      </c>
      <c r="EQ26" s="264">
        <f t="shared" si="10"/>
        <v>0</v>
      </c>
      <c r="ER26" s="264">
        <f t="shared" si="11"/>
        <v>0</v>
      </c>
      <c r="ES26" s="264">
        <f t="shared" si="12"/>
        <v>0</v>
      </c>
      <c r="ET26" s="264">
        <f t="shared" si="13"/>
        <v>0</v>
      </c>
      <c r="EU26" s="264">
        <f t="shared" si="14"/>
        <v>0</v>
      </c>
      <c r="EV26" s="264">
        <f t="shared" si="15"/>
        <v>0</v>
      </c>
      <c r="EW26" s="264">
        <f t="shared" si="16"/>
        <v>0</v>
      </c>
      <c r="EX26" s="264">
        <f t="shared" si="17"/>
        <v>0</v>
      </c>
    </row>
    <row r="27" spans="50:92" ht="30.75" customHeight="1" thickBot="1" thickTop="1">
      <c r="AX27" s="282">
        <f>4/4*100%</f>
        <v>1</v>
      </c>
      <c r="AY27" s="283"/>
      <c r="AZ27" s="283"/>
      <c r="CL27" s="282">
        <f>3/3*100%</f>
        <v>1</v>
      </c>
      <c r="CM27" s="283"/>
      <c r="CN27" s="283"/>
    </row>
    <row r="28" spans="2:139" ht="30" customHeight="1" thickBot="1">
      <c r="B28" s="12"/>
      <c r="C28" s="13"/>
      <c r="D28" s="408" t="s">
        <v>153</v>
      </c>
      <c r="E28" s="408"/>
      <c r="F28" s="408"/>
      <c r="G28" s="408"/>
      <c r="H28" s="14"/>
      <c r="I28" s="14"/>
      <c r="J28" s="13"/>
      <c r="K28" s="13"/>
      <c r="L28" s="13"/>
      <c r="M28" s="13"/>
      <c r="N28" s="52">
        <f>SUM(N18:N26)</f>
        <v>0</v>
      </c>
      <c r="O28" s="52">
        <f>SUM(O18:O26)</f>
        <v>0</v>
      </c>
      <c r="P28" s="122"/>
      <c r="Q28" s="13"/>
      <c r="R28" s="13"/>
      <c r="S28" s="13"/>
      <c r="T28" s="13"/>
      <c r="U28" s="13"/>
      <c r="V28" s="13"/>
      <c r="W28" s="13"/>
      <c r="X28" s="52">
        <f>SUM(X18:X26)</f>
        <v>5000</v>
      </c>
      <c r="Y28" s="52">
        <f>SUM(Y18:Y26)</f>
        <v>0</v>
      </c>
      <c r="Z28" s="122"/>
      <c r="AA28" s="13"/>
      <c r="AB28" s="13"/>
      <c r="AC28" s="13"/>
      <c r="AD28" s="13"/>
      <c r="AE28" s="13"/>
      <c r="AF28" s="13"/>
      <c r="AG28" s="13"/>
      <c r="AH28" s="52">
        <f>SUM(AH18:AH26)</f>
        <v>0</v>
      </c>
      <c r="AI28" s="52">
        <f>SUM(AI18:AI26)</f>
        <v>0</v>
      </c>
      <c r="AJ28" s="122"/>
      <c r="AK28" s="13"/>
      <c r="AL28" s="13"/>
      <c r="AM28" s="13"/>
      <c r="AN28" s="13"/>
      <c r="AO28" s="13"/>
      <c r="AP28" s="13"/>
      <c r="AQ28" s="13"/>
      <c r="AR28" s="52">
        <f>SUM(AR18:AR26)</f>
        <v>15000</v>
      </c>
      <c r="AS28" s="52">
        <f>SUM(AS18:AS26)</f>
        <v>0</v>
      </c>
      <c r="AT28" s="122"/>
      <c r="AU28" s="13"/>
      <c r="AV28" s="13"/>
      <c r="AW28" s="13"/>
      <c r="AX28" s="284" t="s">
        <v>286</v>
      </c>
      <c r="AY28" s="411" t="s">
        <v>287</v>
      </c>
      <c r="AZ28" s="411"/>
      <c r="BA28" s="13"/>
      <c r="BB28" s="52">
        <f>SUM(BB18:BB26)</f>
        <v>5000</v>
      </c>
      <c r="BC28" s="52">
        <f>SUM(BC18:BC26)</f>
        <v>0</v>
      </c>
      <c r="BD28" s="122"/>
      <c r="BE28" s="13"/>
      <c r="BF28" s="13"/>
      <c r="BG28" s="13"/>
      <c r="BH28" s="13"/>
      <c r="BI28" s="13"/>
      <c r="BJ28" s="13"/>
      <c r="BK28" s="13"/>
      <c r="BL28" s="52">
        <f>SUM(BL18:BL26)</f>
        <v>0</v>
      </c>
      <c r="BM28" s="52">
        <f>SUM(BM18:BM26)</f>
        <v>0</v>
      </c>
      <c r="BN28" s="122"/>
      <c r="BO28" s="13"/>
      <c r="BP28" s="13"/>
      <c r="BQ28" s="13"/>
      <c r="BR28" s="13"/>
      <c r="BS28" s="13"/>
      <c r="BT28" s="13"/>
      <c r="BU28" s="13"/>
      <c r="BV28" s="52">
        <f>SUM(BV18:BV26)</f>
        <v>0</v>
      </c>
      <c r="BW28" s="52">
        <f>SUM(BW18:BW26)</f>
        <v>0</v>
      </c>
      <c r="BX28" s="122"/>
      <c r="BY28" s="13"/>
      <c r="BZ28" s="13"/>
      <c r="CA28" s="13"/>
      <c r="CB28" s="13"/>
      <c r="CC28" s="13"/>
      <c r="CD28" s="13"/>
      <c r="CE28" s="13"/>
      <c r="CF28" s="52">
        <f>SUM(CF18:CF26)</f>
        <v>0</v>
      </c>
      <c r="CG28" s="52">
        <f>SUM(CG18:CG26)</f>
        <v>0</v>
      </c>
      <c r="CH28" s="122"/>
      <c r="CI28" s="13"/>
      <c r="CJ28" s="13"/>
      <c r="CK28" s="13"/>
      <c r="CL28" s="284" t="s">
        <v>286</v>
      </c>
      <c r="CM28" s="411" t="s">
        <v>287</v>
      </c>
      <c r="CN28" s="411"/>
      <c r="CO28" s="13"/>
      <c r="CP28" s="52">
        <f>SUM(CP18:CP26)</f>
        <v>20000</v>
      </c>
      <c r="CQ28" s="52">
        <f>SUM(CQ18:CQ26)</f>
        <v>0</v>
      </c>
      <c r="CR28" s="122"/>
      <c r="CS28" s="13"/>
      <c r="CT28" s="13"/>
      <c r="CU28" s="13"/>
      <c r="CV28" s="13"/>
      <c r="CW28" s="13"/>
      <c r="CX28" s="13"/>
      <c r="CY28" s="13"/>
      <c r="CZ28" s="52">
        <f>SUM(CZ18:CZ26)</f>
        <v>0</v>
      </c>
      <c r="DA28" s="52">
        <f>SUM(DA18:DA26)</f>
        <v>0</v>
      </c>
      <c r="DB28" s="122"/>
      <c r="DC28" s="13"/>
      <c r="DD28" s="13"/>
      <c r="DE28" s="13"/>
      <c r="DF28" s="13"/>
      <c r="DG28" s="13"/>
      <c r="DH28" s="13"/>
      <c r="DI28" s="13"/>
      <c r="DJ28" s="52">
        <f>SUM(DJ18:DJ26)</f>
        <v>5000</v>
      </c>
      <c r="DK28" s="52">
        <f>SUM(DK18:DK26)</f>
        <v>0</v>
      </c>
      <c r="DL28" s="122"/>
      <c r="DM28" s="13"/>
      <c r="DN28" s="13"/>
      <c r="DO28" s="13"/>
      <c r="DP28" s="13"/>
      <c r="DQ28" s="13"/>
      <c r="DR28" s="13"/>
      <c r="DS28" s="13"/>
      <c r="DT28" s="52">
        <f>SUM(DT18:DT26)</f>
        <v>0</v>
      </c>
      <c r="DU28" s="52">
        <f>SUM(DU18:DU26)</f>
        <v>0</v>
      </c>
      <c r="DV28" s="122"/>
      <c r="DW28" s="13"/>
      <c r="DX28" s="13"/>
      <c r="DY28" s="127">
        <f>DT28+DJ28+CZ28+CP28+CF28+BV28+BL28+BB28+AR28+AH28+X28+N28</f>
        <v>50000</v>
      </c>
      <c r="DZ28" s="282">
        <f>7/7*100%</f>
        <v>1</v>
      </c>
      <c r="EA28" s="13"/>
      <c r="EB28" s="52">
        <f>SUM(EB18:EB26)</f>
        <v>50000</v>
      </c>
      <c r="EC28" s="52">
        <f>SUM(EC18:EC26)</f>
        <v>0</v>
      </c>
      <c r="ED28" s="227">
        <f>SUM(ED18:ED25)</f>
        <v>50000</v>
      </c>
      <c r="EE28" s="13"/>
      <c r="EF28" s="13"/>
      <c r="EG28" s="282">
        <f>7/7*100%</f>
        <v>1</v>
      </c>
      <c r="EH28" s="13"/>
      <c r="EI28" s="105"/>
    </row>
    <row r="29" spans="50:52" ht="15.75" customHeight="1">
      <c r="AX29" s="285"/>
      <c r="AY29" s="506"/>
      <c r="AZ29" s="506"/>
    </row>
    <row r="30" spans="2:130" ht="22.5" customHeight="1">
      <c r="B30" s="15" t="s">
        <v>154</v>
      </c>
      <c r="C30" s="15"/>
      <c r="D30" s="16"/>
      <c r="E30" s="16"/>
      <c r="F30" s="16"/>
      <c r="G30" s="16"/>
      <c r="H30" s="16"/>
      <c r="I30" s="16"/>
      <c r="J30" s="16"/>
      <c r="K30" s="16"/>
      <c r="L30" s="16"/>
      <c r="M30" s="16"/>
      <c r="N30" s="53"/>
      <c r="O30" s="53"/>
      <c r="P30" s="53"/>
      <c r="Q30" s="73"/>
      <c r="R30" s="73"/>
      <c r="S30" s="73"/>
      <c r="T30" s="74"/>
      <c r="U30" s="74"/>
      <c r="V30" s="74"/>
      <c r="W30" s="75"/>
      <c r="X30" s="76"/>
      <c r="Y30" s="76"/>
      <c r="Z30" s="76"/>
      <c r="AA30" s="79"/>
      <c r="AB30" s="79"/>
      <c r="AC30" s="79"/>
      <c r="AD30" s="75"/>
      <c r="AE30" s="75"/>
      <c r="AF30" s="75"/>
      <c r="AG30" s="75"/>
      <c r="AH30" s="76"/>
      <c r="AI30" s="76"/>
      <c r="AJ30" s="76"/>
      <c r="AK30" s="75"/>
      <c r="AL30" s="75"/>
      <c r="AM30" s="75"/>
      <c r="AN30" s="75"/>
      <c r="AO30" s="75"/>
      <c r="AP30" s="75"/>
      <c r="AQ30" s="75"/>
      <c r="AR30" s="76"/>
      <c r="AS30" s="76"/>
      <c r="AT30" s="76"/>
      <c r="AU30" s="79"/>
      <c r="AV30" s="79"/>
      <c r="AW30" s="79"/>
      <c r="AX30" s="75"/>
      <c r="AY30" s="75"/>
      <c r="AZ30" s="75"/>
      <c r="BA30" s="75"/>
      <c r="BB30" s="76"/>
      <c r="BC30" s="76"/>
      <c r="BD30" s="76"/>
      <c r="BE30" s="79"/>
      <c r="BF30" s="79"/>
      <c r="BG30" s="79"/>
      <c r="BH30" s="75"/>
      <c r="BI30" s="75"/>
      <c r="BJ30" s="75"/>
      <c r="BK30" s="75"/>
      <c r="BL30" s="76"/>
      <c r="BM30" s="76"/>
      <c r="BN30" s="76"/>
      <c r="BO30" s="79"/>
      <c r="BP30" s="79"/>
      <c r="BQ30" s="79"/>
      <c r="BR30" s="75"/>
      <c r="BS30" s="75"/>
      <c r="BT30" s="79"/>
      <c r="BU30" s="79"/>
      <c r="BV30" s="75"/>
      <c r="BW30" s="75"/>
      <c r="BX30" s="75"/>
      <c r="BY30" s="75"/>
      <c r="BZ30" s="75"/>
      <c r="CA30" s="75"/>
      <c r="CB30" s="75"/>
      <c r="CC30" s="76"/>
      <c r="CD30" s="79"/>
      <c r="CE30" s="79"/>
      <c r="CF30" s="75"/>
      <c r="CG30" s="75"/>
      <c r="CH30" s="75"/>
      <c r="CI30" s="75"/>
      <c r="CJ30" s="75"/>
      <c r="CK30" s="75"/>
      <c r="CL30" s="75"/>
      <c r="CM30" s="76"/>
      <c r="CN30" s="79"/>
      <c r="CO30" s="79"/>
      <c r="CP30" s="75"/>
      <c r="CQ30" s="75"/>
      <c r="CR30" s="75"/>
      <c r="CS30" s="75"/>
      <c r="CT30" s="75"/>
      <c r="CU30" s="75"/>
      <c r="CV30" s="75"/>
      <c r="CW30" s="76"/>
      <c r="CX30" s="79"/>
      <c r="CY30" s="79"/>
      <c r="CZ30" s="75"/>
      <c r="DA30" s="75"/>
      <c r="DB30" s="75"/>
      <c r="DC30" s="75"/>
      <c r="DD30" s="75"/>
      <c r="DE30" s="75"/>
      <c r="DF30" s="75"/>
      <c r="DG30" s="76"/>
      <c r="DH30" s="79"/>
      <c r="DI30" s="79"/>
      <c r="DJ30" s="75"/>
      <c r="DK30" s="75"/>
      <c r="DL30" s="75"/>
      <c r="DM30" s="75"/>
      <c r="DN30" s="75"/>
      <c r="DO30" s="75"/>
      <c r="DP30" s="75"/>
      <c r="DQ30" s="76"/>
      <c r="DR30" s="79"/>
      <c r="DS30" s="79"/>
      <c r="DT30" s="75"/>
      <c r="DU30" s="75"/>
      <c r="DV30" s="75"/>
      <c r="DW30" s="75"/>
      <c r="DX30" s="75"/>
      <c r="DY30" s="75"/>
      <c r="DZ30" s="75"/>
    </row>
    <row r="32" spans="2:139" ht="15">
      <c r="B32" s="17"/>
      <c r="C32" s="18"/>
      <c r="D32" s="18"/>
      <c r="E32" s="18"/>
      <c r="F32" s="18"/>
      <c r="G32" s="18"/>
      <c r="H32" s="18"/>
      <c r="I32" s="18"/>
      <c r="J32" s="18"/>
      <c r="K32" s="54"/>
      <c r="L32" s="54"/>
      <c r="M32" s="55"/>
      <c r="N32" s="55"/>
      <c r="O32" s="55"/>
      <c r="P32" s="55"/>
      <c r="Q32" s="55"/>
      <c r="R32" s="55"/>
      <c r="S32" s="55"/>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06"/>
    </row>
    <row r="33" spans="2:139" ht="27" customHeight="1">
      <c r="B33" s="409" t="s">
        <v>47</v>
      </c>
      <c r="C33" s="410"/>
      <c r="D33" s="410"/>
      <c r="E33" s="410"/>
      <c r="F33" s="410"/>
      <c r="G33" s="410" t="s">
        <v>48</v>
      </c>
      <c r="H33" s="410"/>
      <c r="I33" s="410"/>
      <c r="J33" s="410"/>
      <c r="K33" s="410"/>
      <c r="L33" s="56" t="s">
        <v>155</v>
      </c>
      <c r="M33" s="57"/>
      <c r="N33" s="58"/>
      <c r="O33" s="58"/>
      <c r="P33" s="58"/>
      <c r="Q33" s="77"/>
      <c r="R33" s="77"/>
      <c r="S33" s="77"/>
      <c r="T33" s="77"/>
      <c r="U33" s="77"/>
      <c r="V33" s="57"/>
      <c r="W33" s="58"/>
      <c r="X33" s="57"/>
      <c r="Y33" s="57"/>
      <c r="Z33" s="57"/>
      <c r="AA33" s="77"/>
      <c r="AB33" s="77"/>
      <c r="AC33" s="77"/>
      <c r="AD33" s="77"/>
      <c r="AE33" s="77"/>
      <c r="AF33" s="58"/>
      <c r="AG33" s="57"/>
      <c r="AH33" s="57"/>
      <c r="AI33" s="57"/>
      <c r="AJ33" s="57"/>
      <c r="AK33" s="77"/>
      <c r="AL33" s="77"/>
      <c r="AM33" s="77"/>
      <c r="AN33" s="77"/>
      <c r="AO33" s="77"/>
      <c r="AP33" s="57"/>
      <c r="AQ33" s="57"/>
      <c r="AR33" s="57"/>
      <c r="AS33" s="57"/>
      <c r="AT33" s="57"/>
      <c r="AU33" s="77"/>
      <c r="AV33" s="77"/>
      <c r="AW33" s="77"/>
      <c r="AX33" s="77"/>
      <c r="AY33" s="77"/>
      <c r="AZ33" s="57"/>
      <c r="BA33" s="57"/>
      <c r="BB33" s="57"/>
      <c r="BC33" s="57"/>
      <c r="BD33" s="57"/>
      <c r="BE33" s="77"/>
      <c r="BF33" s="77"/>
      <c r="BG33" s="77"/>
      <c r="BH33" s="77"/>
      <c r="BI33" s="77"/>
      <c r="BJ33" s="57"/>
      <c r="BK33" s="57"/>
      <c r="BL33" s="57"/>
      <c r="BM33" s="57"/>
      <c r="BN33" s="57"/>
      <c r="BO33" s="77"/>
      <c r="BP33" s="77"/>
      <c r="BQ33" s="77"/>
      <c r="BR33" s="77"/>
      <c r="BS33" s="77"/>
      <c r="BT33" s="57"/>
      <c r="BU33" s="57"/>
      <c r="BV33" s="57"/>
      <c r="BW33" s="57"/>
      <c r="BX33" s="57"/>
      <c r="BY33" s="77"/>
      <c r="BZ33" s="77"/>
      <c r="CA33" s="77"/>
      <c r="CB33" s="77"/>
      <c r="CC33" s="77"/>
      <c r="CD33" s="57"/>
      <c r="CE33" s="57"/>
      <c r="CF33" s="57"/>
      <c r="CG33" s="57"/>
      <c r="CH33" s="57"/>
      <c r="CI33" s="77"/>
      <c r="CJ33" s="77"/>
      <c r="CK33" s="77"/>
      <c r="CL33" s="77"/>
      <c r="CM33" s="77"/>
      <c r="CN33" s="57"/>
      <c r="CO33" s="57"/>
      <c r="CP33" s="57"/>
      <c r="CQ33" s="57"/>
      <c r="CR33" s="57"/>
      <c r="CS33" s="77"/>
      <c r="CT33" s="77"/>
      <c r="CU33" s="77"/>
      <c r="CV33" s="77"/>
      <c r="CW33" s="77"/>
      <c r="CX33" s="57"/>
      <c r="CY33" s="57"/>
      <c r="CZ33" s="57"/>
      <c r="DA33" s="57"/>
      <c r="DB33" s="57"/>
      <c r="DC33" s="77"/>
      <c r="DD33" s="77"/>
      <c r="DE33" s="77"/>
      <c r="DF33" s="77"/>
      <c r="DG33" s="77"/>
      <c r="DH33" s="57"/>
      <c r="DI33" s="57"/>
      <c r="DJ33" s="57"/>
      <c r="DK33" s="57"/>
      <c r="DL33" s="57"/>
      <c r="DM33" s="77"/>
      <c r="DN33" s="77"/>
      <c r="DO33" s="77"/>
      <c r="DP33" s="77"/>
      <c r="DQ33" s="77"/>
      <c r="DR33" s="57"/>
      <c r="DS33" s="57"/>
      <c r="DT33" s="57"/>
      <c r="DU33" s="57"/>
      <c r="DV33" s="57"/>
      <c r="DW33" s="77"/>
      <c r="DX33" s="77"/>
      <c r="DY33" s="77"/>
      <c r="DZ33" s="77"/>
      <c r="EA33" s="77"/>
      <c r="EB33" s="57"/>
      <c r="EC33" s="57"/>
      <c r="ED33" s="57"/>
      <c r="EE33" s="57"/>
      <c r="EF33" s="57"/>
      <c r="EG33" s="57"/>
      <c r="EH33" s="57"/>
      <c r="EI33" s="107"/>
    </row>
    <row r="34" spans="2:139" ht="15">
      <c r="B34" s="19"/>
      <c r="C34" s="20"/>
      <c r="D34" s="21" t="s">
        <v>49</v>
      </c>
      <c r="E34" s="21"/>
      <c r="F34" s="22"/>
      <c r="G34" s="20"/>
      <c r="H34" s="23" t="s">
        <v>156</v>
      </c>
      <c r="I34" s="20"/>
      <c r="J34" s="56"/>
      <c r="K34" s="56"/>
      <c r="L34" s="56"/>
      <c r="M34" s="59"/>
      <c r="N34" s="60"/>
      <c r="O34" s="60"/>
      <c r="P34" s="60"/>
      <c r="Q34" s="402"/>
      <c r="R34" s="402"/>
      <c r="S34" s="402"/>
      <c r="T34" s="402"/>
      <c r="U34" s="402"/>
      <c r="V34" s="57"/>
      <c r="W34" s="57"/>
      <c r="X34" s="57"/>
      <c r="Y34" s="57"/>
      <c r="Z34" s="57"/>
      <c r="AA34" s="402"/>
      <c r="AB34" s="402"/>
      <c r="AC34" s="402"/>
      <c r="AD34" s="402"/>
      <c r="AE34" s="402"/>
      <c r="AF34" s="57"/>
      <c r="AG34" s="57"/>
      <c r="AH34" s="57"/>
      <c r="AI34" s="57"/>
      <c r="AJ34" s="57"/>
      <c r="AK34" s="402"/>
      <c r="AL34" s="402"/>
      <c r="AM34" s="402"/>
      <c r="AN34" s="402"/>
      <c r="AO34" s="402"/>
      <c r="AP34" s="57"/>
      <c r="AQ34" s="57"/>
      <c r="AR34" s="57"/>
      <c r="AS34" s="57"/>
      <c r="AT34" s="57"/>
      <c r="AU34" s="402"/>
      <c r="AV34" s="402"/>
      <c r="AW34" s="402"/>
      <c r="AX34" s="402"/>
      <c r="AY34" s="402"/>
      <c r="AZ34" s="57"/>
      <c r="BA34" s="57"/>
      <c r="BB34" s="57"/>
      <c r="BC34" s="57"/>
      <c r="BD34" s="57"/>
      <c r="BE34" s="402"/>
      <c r="BF34" s="402"/>
      <c r="BG34" s="402"/>
      <c r="BH34" s="402"/>
      <c r="BI34" s="402"/>
      <c r="BJ34" s="57"/>
      <c r="BK34" s="57"/>
      <c r="BL34" s="57"/>
      <c r="BM34" s="57"/>
      <c r="BN34" s="57"/>
      <c r="BO34" s="402"/>
      <c r="BP34" s="402"/>
      <c r="BQ34" s="402"/>
      <c r="BR34" s="402"/>
      <c r="BS34" s="402"/>
      <c r="BT34" s="57"/>
      <c r="BU34" s="57"/>
      <c r="BV34" s="57"/>
      <c r="BW34" s="57"/>
      <c r="BX34" s="57"/>
      <c r="BY34" s="402"/>
      <c r="BZ34" s="402"/>
      <c r="CA34" s="402"/>
      <c r="CB34" s="402"/>
      <c r="CC34" s="402"/>
      <c r="CD34" s="57"/>
      <c r="CE34" s="57"/>
      <c r="CF34" s="57"/>
      <c r="CG34" s="57"/>
      <c r="CH34" s="57"/>
      <c r="CI34" s="402"/>
      <c r="CJ34" s="402"/>
      <c r="CK34" s="402"/>
      <c r="CL34" s="402"/>
      <c r="CM34" s="402"/>
      <c r="CN34" s="57"/>
      <c r="CO34" s="57"/>
      <c r="CP34" s="57"/>
      <c r="CQ34" s="57"/>
      <c r="CR34" s="57"/>
      <c r="CS34" s="402"/>
      <c r="CT34" s="402"/>
      <c r="CU34" s="402"/>
      <c r="CV34" s="402"/>
      <c r="CW34" s="402"/>
      <c r="CX34" s="57"/>
      <c r="CY34" s="57"/>
      <c r="CZ34" s="57"/>
      <c r="DA34" s="57"/>
      <c r="DB34" s="57"/>
      <c r="DC34" s="402"/>
      <c r="DD34" s="402"/>
      <c r="DE34" s="402"/>
      <c r="DF34" s="402"/>
      <c r="DG34" s="402"/>
      <c r="DH34" s="57"/>
      <c r="DI34" s="57"/>
      <c r="DJ34" s="57"/>
      <c r="DK34" s="57"/>
      <c r="DL34" s="57"/>
      <c r="DM34" s="402"/>
      <c r="DN34" s="402"/>
      <c r="DO34" s="402"/>
      <c r="DP34" s="402"/>
      <c r="DQ34" s="402"/>
      <c r="DR34" s="57"/>
      <c r="DS34" s="57"/>
      <c r="DT34" s="57"/>
      <c r="DU34" s="57"/>
      <c r="DV34" s="57"/>
      <c r="DW34" s="402"/>
      <c r="DX34" s="402"/>
      <c r="DY34" s="402"/>
      <c r="DZ34" s="402"/>
      <c r="EA34" s="402"/>
      <c r="EB34" s="57"/>
      <c r="EC34" s="57"/>
      <c r="ED34" s="57"/>
      <c r="EE34" s="57"/>
      <c r="EF34" s="57"/>
      <c r="EG34" s="57"/>
      <c r="EH34" s="57"/>
      <c r="EI34" s="107"/>
    </row>
    <row r="35" spans="2:139" ht="15">
      <c r="B35" s="19"/>
      <c r="C35" s="20"/>
      <c r="D35" s="21"/>
      <c r="E35" s="21"/>
      <c r="F35" s="22"/>
      <c r="G35" s="20"/>
      <c r="H35" s="20"/>
      <c r="I35" s="20"/>
      <c r="J35" s="57"/>
      <c r="K35" s="61"/>
      <c r="L35" s="61"/>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107"/>
    </row>
    <row r="36" spans="2:139" ht="27" customHeight="1">
      <c r="B36" s="403"/>
      <c r="C36" s="404"/>
      <c r="D36" s="404"/>
      <c r="E36" s="404"/>
      <c r="F36" s="404"/>
      <c r="G36" s="404"/>
      <c r="H36" s="404"/>
      <c r="I36" s="404"/>
      <c r="J36" s="404"/>
      <c r="K36" s="404"/>
      <c r="L36" s="56" t="s">
        <v>157</v>
      </c>
      <c r="M36" s="57"/>
      <c r="N36" s="58"/>
      <c r="O36" s="58"/>
      <c r="P36" s="58"/>
      <c r="Q36" s="77"/>
      <c r="R36" s="77"/>
      <c r="S36" s="77"/>
      <c r="T36" s="77"/>
      <c r="U36" s="77"/>
      <c r="V36" s="57"/>
      <c r="W36" s="58"/>
      <c r="X36" s="57"/>
      <c r="Y36" s="57"/>
      <c r="Z36" s="57"/>
      <c r="AA36" s="77"/>
      <c r="AB36" s="77"/>
      <c r="AC36" s="77"/>
      <c r="AD36" s="77"/>
      <c r="AE36" s="77"/>
      <c r="AF36" s="58"/>
      <c r="AG36" s="57"/>
      <c r="AH36" s="57"/>
      <c r="AI36" s="57"/>
      <c r="AJ36" s="57"/>
      <c r="AK36" s="77"/>
      <c r="AL36" s="77"/>
      <c r="AM36" s="77"/>
      <c r="AN36" s="77"/>
      <c r="AO36" s="77"/>
      <c r="AP36" s="57"/>
      <c r="AQ36" s="57"/>
      <c r="AR36" s="57"/>
      <c r="AS36" s="57"/>
      <c r="AT36" s="57"/>
      <c r="AU36" s="77"/>
      <c r="AV36" s="77"/>
      <c r="AW36" s="77"/>
      <c r="AX36" s="77"/>
      <c r="AY36" s="77"/>
      <c r="AZ36" s="57"/>
      <c r="BA36" s="57"/>
      <c r="BB36" s="57"/>
      <c r="BC36" s="57"/>
      <c r="BD36" s="57"/>
      <c r="BE36" s="77"/>
      <c r="BF36" s="77"/>
      <c r="BG36" s="77"/>
      <c r="BH36" s="77"/>
      <c r="BI36" s="77"/>
      <c r="BJ36" s="57"/>
      <c r="BK36" s="57"/>
      <c r="BL36" s="57"/>
      <c r="BM36" s="57"/>
      <c r="BN36" s="57"/>
      <c r="BO36" s="77"/>
      <c r="BP36" s="77"/>
      <c r="BQ36" s="77"/>
      <c r="BR36" s="77"/>
      <c r="BS36" s="77"/>
      <c r="BT36" s="57"/>
      <c r="BU36" s="57"/>
      <c r="BV36" s="57"/>
      <c r="BW36" s="57"/>
      <c r="BX36" s="57"/>
      <c r="BY36" s="77"/>
      <c r="BZ36" s="77"/>
      <c r="CA36" s="77"/>
      <c r="CB36" s="77"/>
      <c r="CC36" s="77"/>
      <c r="CD36" s="57"/>
      <c r="CE36" s="57"/>
      <c r="CF36" s="57"/>
      <c r="CG36" s="57"/>
      <c r="CH36" s="57"/>
      <c r="CI36" s="77"/>
      <c r="CJ36" s="77"/>
      <c r="CK36" s="77"/>
      <c r="CL36" s="77"/>
      <c r="CM36" s="77"/>
      <c r="CN36" s="57"/>
      <c r="CO36" s="57"/>
      <c r="CP36" s="57"/>
      <c r="CQ36" s="57"/>
      <c r="CR36" s="57"/>
      <c r="CS36" s="77"/>
      <c r="CT36" s="77"/>
      <c r="CU36" s="77"/>
      <c r="CV36" s="77"/>
      <c r="CW36" s="77"/>
      <c r="CX36" s="57"/>
      <c r="CY36" s="57"/>
      <c r="CZ36" s="57"/>
      <c r="DA36" s="57"/>
      <c r="DB36" s="57"/>
      <c r="DC36" s="77"/>
      <c r="DD36" s="77"/>
      <c r="DE36" s="77"/>
      <c r="DF36" s="77"/>
      <c r="DG36" s="77"/>
      <c r="DH36" s="57"/>
      <c r="DI36" s="57"/>
      <c r="DJ36" s="57"/>
      <c r="DK36" s="57"/>
      <c r="DL36" s="57"/>
      <c r="DM36" s="77"/>
      <c r="DN36" s="77"/>
      <c r="DO36" s="77"/>
      <c r="DP36" s="77"/>
      <c r="DQ36" s="77"/>
      <c r="DR36" s="57"/>
      <c r="DS36" s="57"/>
      <c r="DT36" s="57"/>
      <c r="DU36" s="57"/>
      <c r="DV36" s="57"/>
      <c r="DW36" s="77"/>
      <c r="DX36" s="77"/>
      <c r="DY36" s="77"/>
      <c r="DZ36" s="77"/>
      <c r="EA36" s="77"/>
      <c r="EB36" s="57"/>
      <c r="EC36" s="57"/>
      <c r="ED36" s="57"/>
      <c r="EE36" s="57"/>
      <c r="EF36" s="57"/>
      <c r="EG36" s="57"/>
      <c r="EH36" s="57"/>
      <c r="EI36" s="107"/>
    </row>
    <row r="37" spans="2:139" ht="34.5" customHeight="1">
      <c r="B37" s="390"/>
      <c r="C37" s="391"/>
      <c r="D37" s="391"/>
      <c r="E37" s="391"/>
      <c r="F37" s="391"/>
      <c r="G37" s="391"/>
      <c r="H37" s="391"/>
      <c r="I37" s="391"/>
      <c r="J37" s="391"/>
      <c r="K37" s="391"/>
      <c r="L37" s="62"/>
      <c r="M37" s="63"/>
      <c r="N37" s="63"/>
      <c r="O37" s="63"/>
      <c r="P37" s="63"/>
      <c r="Q37" s="392"/>
      <c r="R37" s="392"/>
      <c r="S37" s="392"/>
      <c r="T37" s="392"/>
      <c r="U37" s="392"/>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108"/>
    </row>
  </sheetData>
  <sheetProtection/>
  <mergeCells count="171">
    <mergeCell ref="DF18:DF21"/>
    <mergeCell ref="DP19:DP21"/>
    <mergeCell ref="DZ19:DZ21"/>
    <mergeCell ref="DP23:DP25"/>
    <mergeCell ref="DZ23:DZ25"/>
    <mergeCell ref="AY29:AZ29"/>
    <mergeCell ref="CM28:CN28"/>
    <mergeCell ref="AY28:AZ28"/>
    <mergeCell ref="AM3:AU3"/>
    <mergeCell ref="AM4:AU4"/>
    <mergeCell ref="AM5:AU5"/>
    <mergeCell ref="AM6:AU6"/>
    <mergeCell ref="AZ12:BI12"/>
    <mergeCell ref="BJ12:BS12"/>
    <mergeCell ref="BT12:BY12"/>
    <mergeCell ref="B7:U7"/>
    <mergeCell ref="B8:U8"/>
    <mergeCell ref="J12:U12"/>
    <mergeCell ref="V12:AE12"/>
    <mergeCell ref="AF12:AO12"/>
    <mergeCell ref="AP12:AY12"/>
    <mergeCell ref="CA12:CI12"/>
    <mergeCell ref="CK12:CS12"/>
    <mergeCell ref="CU12:DC12"/>
    <mergeCell ref="DE12:DM12"/>
    <mergeCell ref="DO12:DW12"/>
    <mergeCell ref="DY12:EF12"/>
    <mergeCell ref="EG12:EI12"/>
    <mergeCell ref="J15:K15"/>
    <mergeCell ref="L15:U15"/>
    <mergeCell ref="V15:AE15"/>
    <mergeCell ref="AF15:AO15"/>
    <mergeCell ref="AP15:AY15"/>
    <mergeCell ref="AZ15:BI15"/>
    <mergeCell ref="BJ15:BS15"/>
    <mergeCell ref="BT15:CC15"/>
    <mergeCell ref="EE15:EF15"/>
    <mergeCell ref="X16:Z16"/>
    <mergeCell ref="AA16:AC16"/>
    <mergeCell ref="AH16:AJ16"/>
    <mergeCell ref="AK16:AM16"/>
    <mergeCell ref="AR16:AT16"/>
    <mergeCell ref="AU16:AW16"/>
    <mergeCell ref="AD16:AD17"/>
    <mergeCell ref="AE16:AE17"/>
    <mergeCell ref="AF16:AF17"/>
    <mergeCell ref="AG16:AG17"/>
    <mergeCell ref="EH15:EI15"/>
    <mergeCell ref="CD15:CM15"/>
    <mergeCell ref="CN15:CW15"/>
    <mergeCell ref="CX15:DG15"/>
    <mergeCell ref="DH15:DQ15"/>
    <mergeCell ref="DR15:EA15"/>
    <mergeCell ref="EB15:ED15"/>
    <mergeCell ref="CZ16:DB16"/>
    <mergeCell ref="DC16:DE16"/>
    <mergeCell ref="CV16:CV17"/>
    <mergeCell ref="CW16:CW17"/>
    <mergeCell ref="CX16:CX17"/>
    <mergeCell ref="CY16:CY17"/>
    <mergeCell ref="CP16:CR16"/>
    <mergeCell ref="CS16:CU16"/>
    <mergeCell ref="BB16:BD16"/>
    <mergeCell ref="BE16:BG16"/>
    <mergeCell ref="BL16:BN16"/>
    <mergeCell ref="BO16:BQ16"/>
    <mergeCell ref="BH16:BH17"/>
    <mergeCell ref="BI16:BI17"/>
    <mergeCell ref="BJ16:BJ17"/>
    <mergeCell ref="BK16:BK17"/>
    <mergeCell ref="DJ16:DL16"/>
    <mergeCell ref="DM16:DO16"/>
    <mergeCell ref="DT16:DV16"/>
    <mergeCell ref="E18:G18"/>
    <mergeCell ref="E19:G19"/>
    <mergeCell ref="H15:H17"/>
    <mergeCell ref="I15:I17"/>
    <mergeCell ref="J16:J17"/>
    <mergeCell ref="K16:K17"/>
    <mergeCell ref="CF16:CH16"/>
    <mergeCell ref="B33:F33"/>
    <mergeCell ref="G33:K33"/>
    <mergeCell ref="Q34:U34"/>
    <mergeCell ref="AA34:AE34"/>
    <mergeCell ref="E23:G23"/>
    <mergeCell ref="E24:G24"/>
    <mergeCell ref="E25:G25"/>
    <mergeCell ref="B36:F36"/>
    <mergeCell ref="G36:K36"/>
    <mergeCell ref="AK34:AO34"/>
    <mergeCell ref="AU34:AY34"/>
    <mergeCell ref="BE34:BI34"/>
    <mergeCell ref="BO34:BS34"/>
    <mergeCell ref="E21:G21"/>
    <mergeCell ref="D22:G22"/>
    <mergeCell ref="CS34:CW34"/>
    <mergeCell ref="DC34:DG34"/>
    <mergeCell ref="DM34:DQ34"/>
    <mergeCell ref="DW34:EA34"/>
    <mergeCell ref="BY34:CC34"/>
    <mergeCell ref="CI34:CM34"/>
    <mergeCell ref="D26:G26"/>
    <mergeCell ref="D28:G28"/>
    <mergeCell ref="N16:P16"/>
    <mergeCell ref="Q16:S16"/>
    <mergeCell ref="B37:F37"/>
    <mergeCell ref="G37:K37"/>
    <mergeCell ref="Q37:U37"/>
    <mergeCell ref="B18:B22"/>
    <mergeCell ref="B23:B25"/>
    <mergeCell ref="C18:C22"/>
    <mergeCell ref="C23:C25"/>
    <mergeCell ref="E20:G20"/>
    <mergeCell ref="AP16:AP17"/>
    <mergeCell ref="AQ16:AQ17"/>
    <mergeCell ref="AX16:AX17"/>
    <mergeCell ref="AY16:AY17"/>
    <mergeCell ref="L16:L17"/>
    <mergeCell ref="M16:M17"/>
    <mergeCell ref="T16:T17"/>
    <mergeCell ref="U16:U17"/>
    <mergeCell ref="V16:V17"/>
    <mergeCell ref="W16:W17"/>
    <mergeCell ref="BR16:BR17"/>
    <mergeCell ref="BS16:BS17"/>
    <mergeCell ref="BT16:BT17"/>
    <mergeCell ref="BU16:BU17"/>
    <mergeCell ref="CB16:CB17"/>
    <mergeCell ref="CC16:CC17"/>
    <mergeCell ref="BV16:BX16"/>
    <mergeCell ref="BY16:CA16"/>
    <mergeCell ref="EC16:EC17"/>
    <mergeCell ref="DF16:DF17"/>
    <mergeCell ref="DG16:DG17"/>
    <mergeCell ref="DH16:DH17"/>
    <mergeCell ref="DI16:DI17"/>
    <mergeCell ref="DP16:DP17"/>
    <mergeCell ref="DQ16:DQ17"/>
    <mergeCell ref="DW16:DY16"/>
    <mergeCell ref="DR16:DR17"/>
    <mergeCell ref="DS16:DS17"/>
    <mergeCell ref="DZ16:DZ17"/>
    <mergeCell ref="EA16:EA17"/>
    <mergeCell ref="EB16:EB17"/>
    <mergeCell ref="CD16:CD17"/>
    <mergeCell ref="CE16:CE17"/>
    <mergeCell ref="CL16:CL17"/>
    <mergeCell ref="CM16:CM17"/>
    <mergeCell ref="CN16:CN17"/>
    <mergeCell ref="CO16:CO17"/>
    <mergeCell ref="CI16:CK16"/>
    <mergeCell ref="ED16:ED17"/>
    <mergeCell ref="EE16:EE17"/>
    <mergeCell ref="EF16:EF17"/>
    <mergeCell ref="B10:G11"/>
    <mergeCell ref="B3:F6"/>
    <mergeCell ref="G3:I6"/>
    <mergeCell ref="J3:AL6"/>
    <mergeCell ref="J10:EI11"/>
    <mergeCell ref="B12:I13"/>
    <mergeCell ref="B15:C17"/>
    <mergeCell ref="AN18:AN21"/>
    <mergeCell ref="AX18:AX21"/>
    <mergeCell ref="BH18:BH21"/>
    <mergeCell ref="BH23:BH25"/>
    <mergeCell ref="BR23:BR25"/>
    <mergeCell ref="D15:G17"/>
    <mergeCell ref="AZ16:AZ17"/>
    <mergeCell ref="BA16:BA17"/>
    <mergeCell ref="AN16:AN17"/>
    <mergeCell ref="AO16:AO17"/>
  </mergeCells>
  <printOptions/>
  <pageMargins left="0.6993055555555555" right="0.6993055555555555" top="0.75" bottom="0.75" header="0.29930555555555555" footer="0.2993055555555555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EX53"/>
  <sheetViews>
    <sheetView zoomScale="80" zoomScaleNormal="80" zoomScalePageLayoutView="0" workbookViewId="0" topLeftCell="C14">
      <pane xSplit="12300" ySplit="1470" topLeftCell="DX37" activePane="bottomRight" state="split"/>
      <selection pane="topLeft" activeCell="CL23" sqref="CL23"/>
      <selection pane="topRight" activeCell="CL16" sqref="CL16:CL17"/>
      <selection pane="bottomLeft" activeCell="E37" sqref="E37:G37"/>
      <selection pane="bottomRight" activeCell="EG44" sqref="EG44"/>
    </sheetView>
  </sheetViews>
  <sheetFormatPr defaultColWidth="11.421875" defaultRowHeight="15"/>
  <cols>
    <col min="1" max="1" width="6.8515625" style="0" customWidth="1"/>
    <col min="2" max="2" width="9.140625" style="0" customWidth="1"/>
    <col min="3" max="3" width="18.00390625" style="0" customWidth="1"/>
    <col min="4" max="4" width="8.57421875" style="0" customWidth="1"/>
    <col min="5" max="6" width="11.421875" style="0" bestFit="1" customWidth="1"/>
    <col min="7" max="7" width="33.57421875" style="0" customWidth="1"/>
    <col min="8" max="8" width="18.8515625" style="0" customWidth="1"/>
    <col min="9" max="9" width="17.57421875" style="0" customWidth="1"/>
    <col min="10" max="13" width="11.421875" style="0" bestFit="1" customWidth="1"/>
    <col min="14" max="16" width="14.8515625" style="0" customWidth="1"/>
    <col min="17" max="19" width="11.421875" style="0" bestFit="1" customWidth="1"/>
    <col min="20" max="20" width="36.28125" style="0" customWidth="1"/>
    <col min="21" max="23" width="11.421875" style="0" bestFit="1" customWidth="1"/>
    <col min="24" max="24" width="16.421875" style="0" customWidth="1"/>
    <col min="25" max="26" width="14.140625" style="0" customWidth="1"/>
    <col min="27" max="29" width="11.421875" style="0" bestFit="1" customWidth="1"/>
    <col min="30" max="30" width="27.140625" style="0" customWidth="1"/>
    <col min="31" max="33" width="11.421875" style="0" bestFit="1" customWidth="1"/>
    <col min="34" max="34" width="17.28125" style="0" customWidth="1"/>
    <col min="35" max="39" width="11.421875" style="0" bestFit="1" customWidth="1"/>
    <col min="40" max="40" width="19.7109375" style="0" customWidth="1"/>
    <col min="41" max="43" width="11.421875" style="0" bestFit="1" customWidth="1"/>
    <col min="44" max="44" width="18.00390625" style="0" customWidth="1"/>
    <col min="45" max="49" width="11.421875" style="0" bestFit="1" customWidth="1"/>
    <col min="50" max="50" width="20.140625" style="0" customWidth="1"/>
    <col min="51" max="53" width="11.421875" style="0" bestFit="1" customWidth="1"/>
    <col min="54" max="54" width="19.140625" style="0" customWidth="1"/>
    <col min="55" max="56" width="14.140625" style="0" customWidth="1"/>
    <col min="57" max="59" width="11.421875" style="0" bestFit="1" customWidth="1"/>
    <col min="60" max="60" width="19.8515625" style="0" customWidth="1"/>
    <col min="61" max="63" width="11.421875" style="0" bestFit="1" customWidth="1"/>
    <col min="64" max="65" width="14.7109375" style="0" customWidth="1"/>
    <col min="66" max="66" width="17.421875" style="0" customWidth="1"/>
    <col min="67" max="69" width="11.421875" style="0" bestFit="1" customWidth="1"/>
    <col min="70" max="70" width="24.140625" style="0" customWidth="1"/>
    <col min="71" max="73" width="11.421875" style="0" bestFit="1" customWidth="1"/>
    <col min="74" max="74" width="18.00390625" style="0" customWidth="1"/>
    <col min="75" max="76" width="14.8515625" style="0" customWidth="1"/>
    <col min="77" max="83" width="11.421875" style="0" bestFit="1" customWidth="1"/>
    <col min="84" max="84" width="16.7109375" style="0" customWidth="1"/>
    <col min="85" max="86" width="14.00390625" style="0" customWidth="1"/>
    <col min="87" max="89" width="11.421875" style="0" bestFit="1" customWidth="1"/>
    <col min="90" max="90" width="20.421875" style="0" customWidth="1"/>
    <col min="91" max="93" width="11.421875" style="0" bestFit="1" customWidth="1"/>
    <col min="94" max="96" width="16.421875" style="0" customWidth="1"/>
    <col min="97" max="103" width="11.421875" style="0" bestFit="1" customWidth="1"/>
    <col min="104" max="104" width="17.8515625" style="0" customWidth="1"/>
    <col min="105" max="106" width="14.8515625" style="0" customWidth="1"/>
    <col min="107" max="113" width="11.421875" style="0" bestFit="1" customWidth="1"/>
    <col min="114" max="116" width="17.28125" style="0" customWidth="1"/>
    <col min="117" max="123" width="11.421875" style="0" bestFit="1" customWidth="1"/>
    <col min="124" max="128" width="14.7109375" style="0" customWidth="1"/>
    <col min="129" max="129" width="11.421875" style="0" bestFit="1" customWidth="1"/>
    <col min="130" max="130" width="17.8515625" style="0" customWidth="1"/>
    <col min="131" max="131" width="13.28125" style="0" customWidth="1"/>
    <col min="132" max="134" width="18.140625" style="0" customWidth="1"/>
    <col min="135" max="135" width="26.00390625" style="0" customWidth="1"/>
    <col min="136" max="136" width="20.8515625" style="0" customWidth="1"/>
    <col min="137" max="137" width="20.57421875" style="0" customWidth="1"/>
    <col min="138" max="138" width="17.8515625" style="0" customWidth="1"/>
    <col min="139" max="139" width="21.140625" style="0" customWidth="1"/>
  </cols>
  <sheetData>
    <row r="1" ht="15">
      <c r="A1" t="s">
        <v>175</v>
      </c>
    </row>
    <row r="3" spans="2:47" ht="18" customHeight="1">
      <c r="B3" s="474"/>
      <c r="C3" s="475"/>
      <c r="D3" s="475"/>
      <c r="E3" s="475"/>
      <c r="F3" s="476"/>
      <c r="G3" s="483" t="s">
        <v>53</v>
      </c>
      <c r="H3" s="484"/>
      <c r="I3" s="484"/>
      <c r="J3" s="488" t="s">
        <v>3</v>
      </c>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9"/>
      <c r="AM3" s="464" t="s">
        <v>54</v>
      </c>
      <c r="AN3" s="465"/>
      <c r="AO3" s="465"/>
      <c r="AP3" s="465"/>
      <c r="AQ3" s="465"/>
      <c r="AR3" s="465"/>
      <c r="AS3" s="465"/>
      <c r="AT3" s="465"/>
      <c r="AU3" s="466"/>
    </row>
    <row r="4" spans="2:47" ht="18" customHeight="1">
      <c r="B4" s="477"/>
      <c r="C4" s="478"/>
      <c r="D4" s="478"/>
      <c r="E4" s="478"/>
      <c r="F4" s="479"/>
      <c r="G4" s="289"/>
      <c r="H4" s="485"/>
      <c r="I4" s="485"/>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1"/>
      <c r="AM4" s="467" t="s">
        <v>2</v>
      </c>
      <c r="AN4" s="468"/>
      <c r="AO4" s="468"/>
      <c r="AP4" s="468"/>
      <c r="AQ4" s="468"/>
      <c r="AR4" s="468"/>
      <c r="AS4" s="468"/>
      <c r="AT4" s="468"/>
      <c r="AU4" s="469"/>
    </row>
    <row r="5" spans="2:47" ht="18" customHeight="1">
      <c r="B5" s="477"/>
      <c r="C5" s="478"/>
      <c r="D5" s="478"/>
      <c r="E5" s="478"/>
      <c r="F5" s="479"/>
      <c r="G5" s="289"/>
      <c r="H5" s="485"/>
      <c r="I5" s="485"/>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1"/>
      <c r="AM5" s="467" t="s">
        <v>4</v>
      </c>
      <c r="AN5" s="468"/>
      <c r="AO5" s="468"/>
      <c r="AP5" s="468"/>
      <c r="AQ5" s="468"/>
      <c r="AR5" s="468"/>
      <c r="AS5" s="468"/>
      <c r="AT5" s="468"/>
      <c r="AU5" s="469"/>
    </row>
    <row r="6" spans="2:47" ht="18" customHeight="1">
      <c r="B6" s="480"/>
      <c r="C6" s="481"/>
      <c r="D6" s="481"/>
      <c r="E6" s="481"/>
      <c r="F6" s="482"/>
      <c r="G6" s="486"/>
      <c r="H6" s="487"/>
      <c r="I6" s="487"/>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3"/>
      <c r="AM6" s="470" t="s">
        <v>5</v>
      </c>
      <c r="AN6" s="471"/>
      <c r="AO6" s="471"/>
      <c r="AP6" s="471"/>
      <c r="AQ6" s="471"/>
      <c r="AR6" s="471"/>
      <c r="AS6" s="471"/>
      <c r="AT6" s="471"/>
      <c r="AU6" s="472"/>
    </row>
    <row r="7" spans="2:21" ht="24.75" customHeight="1">
      <c r="B7" s="473"/>
      <c r="C7" s="473"/>
      <c r="D7" s="473"/>
      <c r="E7" s="473"/>
      <c r="F7" s="473"/>
      <c r="G7" s="473"/>
      <c r="H7" s="473"/>
      <c r="I7" s="473"/>
      <c r="J7" s="473"/>
      <c r="K7" s="473"/>
      <c r="L7" s="473"/>
      <c r="M7" s="473"/>
      <c r="N7" s="473"/>
      <c r="O7" s="473"/>
      <c r="P7" s="473"/>
      <c r="Q7" s="473"/>
      <c r="R7" s="473"/>
      <c r="S7" s="473"/>
      <c r="T7" s="473"/>
      <c r="U7" s="473"/>
    </row>
    <row r="8" spans="2:21" ht="33" customHeight="1">
      <c r="B8" s="473" t="s">
        <v>55</v>
      </c>
      <c r="C8" s="473"/>
      <c r="D8" s="473"/>
      <c r="E8" s="473"/>
      <c r="F8" s="473"/>
      <c r="G8" s="473"/>
      <c r="H8" s="473"/>
      <c r="I8" s="473"/>
      <c r="J8" s="473"/>
      <c r="K8" s="473"/>
      <c r="L8" s="473"/>
      <c r="M8" s="473"/>
      <c r="N8" s="473"/>
      <c r="O8" s="473"/>
      <c r="P8" s="473"/>
      <c r="Q8" s="473"/>
      <c r="R8" s="473"/>
      <c r="S8" s="473"/>
      <c r="T8" s="473"/>
      <c r="U8" s="473"/>
    </row>
    <row r="9" ht="17.25" customHeight="1"/>
    <row r="10" spans="2:139" ht="15" customHeight="1">
      <c r="B10" s="359" t="s">
        <v>56</v>
      </c>
      <c r="C10" s="360"/>
      <c r="D10" s="360"/>
      <c r="E10" s="360"/>
      <c r="F10" s="360"/>
      <c r="G10" s="360"/>
      <c r="H10" s="2"/>
      <c r="I10" s="2"/>
      <c r="J10" s="375" t="s">
        <v>57</v>
      </c>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7"/>
    </row>
    <row r="11" spans="2:139" ht="26.25" customHeight="1">
      <c r="B11" s="361"/>
      <c r="C11" s="362"/>
      <c r="D11" s="362"/>
      <c r="E11" s="362"/>
      <c r="F11" s="362"/>
      <c r="G11" s="362"/>
      <c r="H11" s="3"/>
      <c r="I11" s="3"/>
      <c r="J11" s="378"/>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379"/>
      <c r="DG11" s="379"/>
      <c r="DH11" s="379"/>
      <c r="DI11" s="379"/>
      <c r="DJ11" s="379"/>
      <c r="DK11" s="379"/>
      <c r="DL11" s="379"/>
      <c r="DM11" s="379"/>
      <c r="DN11" s="379"/>
      <c r="DO11" s="379"/>
      <c r="DP11" s="379"/>
      <c r="DQ11" s="379"/>
      <c r="DR11" s="379"/>
      <c r="DS11" s="379"/>
      <c r="DT11" s="379"/>
      <c r="DU11" s="379"/>
      <c r="DV11" s="379"/>
      <c r="DW11" s="379"/>
      <c r="DX11" s="379"/>
      <c r="DY11" s="379"/>
      <c r="DZ11" s="379"/>
      <c r="EA11" s="379"/>
      <c r="EB11" s="379"/>
      <c r="EC11" s="379"/>
      <c r="ED11" s="379"/>
      <c r="EE11" s="379"/>
      <c r="EF11" s="379"/>
      <c r="EG11" s="379"/>
      <c r="EH11" s="379"/>
      <c r="EI11" s="380"/>
    </row>
    <row r="12" spans="2:139" ht="27" customHeight="1">
      <c r="B12" s="363" t="s">
        <v>176</v>
      </c>
      <c r="C12" s="364"/>
      <c r="D12" s="364"/>
      <c r="E12" s="364"/>
      <c r="F12" s="364"/>
      <c r="G12" s="364"/>
      <c r="H12" s="364"/>
      <c r="I12" s="365"/>
      <c r="J12" s="462" t="s">
        <v>59</v>
      </c>
      <c r="K12" s="457"/>
      <c r="L12" s="457"/>
      <c r="M12" s="457"/>
      <c r="N12" s="457"/>
      <c r="O12" s="457"/>
      <c r="P12" s="457"/>
      <c r="Q12" s="457"/>
      <c r="R12" s="457"/>
      <c r="S12" s="457"/>
      <c r="T12" s="457"/>
      <c r="U12" s="463"/>
      <c r="V12" s="458" t="s">
        <v>60</v>
      </c>
      <c r="W12" s="457"/>
      <c r="X12" s="457"/>
      <c r="Y12" s="457"/>
      <c r="Z12" s="457"/>
      <c r="AA12" s="457"/>
      <c r="AB12" s="457"/>
      <c r="AC12" s="457"/>
      <c r="AD12" s="457"/>
      <c r="AE12" s="463"/>
      <c r="AF12" s="458" t="s">
        <v>159</v>
      </c>
      <c r="AG12" s="457"/>
      <c r="AH12" s="457"/>
      <c r="AI12" s="457"/>
      <c r="AJ12" s="457"/>
      <c r="AK12" s="457"/>
      <c r="AL12" s="457"/>
      <c r="AM12" s="457"/>
      <c r="AN12" s="457"/>
      <c r="AO12" s="463"/>
      <c r="AP12" s="458"/>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27"/>
      <c r="CA12" s="457"/>
      <c r="CB12" s="457"/>
      <c r="CC12" s="457"/>
      <c r="CD12" s="457"/>
      <c r="CE12" s="457"/>
      <c r="CF12" s="457"/>
      <c r="CG12" s="457"/>
      <c r="CH12" s="457"/>
      <c r="CI12" s="457"/>
      <c r="CJ12" s="27"/>
      <c r="CK12" s="457"/>
      <c r="CL12" s="457"/>
      <c r="CM12" s="457"/>
      <c r="CN12" s="457"/>
      <c r="CO12" s="457"/>
      <c r="CP12" s="457"/>
      <c r="CQ12" s="457"/>
      <c r="CR12" s="457"/>
      <c r="CS12" s="457"/>
      <c r="CT12" s="27"/>
      <c r="CU12" s="457"/>
      <c r="CV12" s="457"/>
      <c r="CW12" s="457"/>
      <c r="CX12" s="457"/>
      <c r="CY12" s="457"/>
      <c r="CZ12" s="457"/>
      <c r="DA12" s="457"/>
      <c r="DB12" s="457"/>
      <c r="DC12" s="457"/>
      <c r="DD12" s="27"/>
      <c r="DE12" s="457"/>
      <c r="DF12" s="457"/>
      <c r="DG12" s="457"/>
      <c r="DH12" s="457"/>
      <c r="DI12" s="457"/>
      <c r="DJ12" s="457"/>
      <c r="DK12" s="457"/>
      <c r="DL12" s="457"/>
      <c r="DM12" s="457"/>
      <c r="DN12" s="27"/>
      <c r="DO12" s="457"/>
      <c r="DP12" s="457"/>
      <c r="DQ12" s="457"/>
      <c r="DR12" s="457"/>
      <c r="DS12" s="457"/>
      <c r="DT12" s="457"/>
      <c r="DU12" s="457"/>
      <c r="DV12" s="457"/>
      <c r="DW12" s="457"/>
      <c r="DX12" s="27"/>
      <c r="DY12" s="457"/>
      <c r="DZ12" s="457"/>
      <c r="EA12" s="457"/>
      <c r="EB12" s="457"/>
      <c r="EC12" s="457"/>
      <c r="ED12" s="457"/>
      <c r="EE12" s="457"/>
      <c r="EF12" s="457"/>
      <c r="EG12" s="458" t="s">
        <v>62</v>
      </c>
      <c r="EH12" s="457"/>
      <c r="EI12" s="459"/>
    </row>
    <row r="13" spans="2:139" ht="57.75" customHeight="1">
      <c r="B13" s="366"/>
      <c r="C13" s="367"/>
      <c r="D13" s="367"/>
      <c r="E13" s="367"/>
      <c r="F13" s="367"/>
      <c r="G13" s="367"/>
      <c r="H13" s="367"/>
      <c r="I13" s="368"/>
      <c r="J13" s="28"/>
      <c r="K13" s="29"/>
      <c r="L13" s="29"/>
      <c r="M13" s="29"/>
      <c r="N13" s="30" t="s">
        <v>49</v>
      </c>
      <c r="O13" s="30"/>
      <c r="P13" s="30"/>
      <c r="Q13" s="29"/>
      <c r="R13" s="29"/>
      <c r="S13" s="29"/>
      <c r="T13" s="29"/>
      <c r="U13" s="64"/>
      <c r="V13" s="65"/>
      <c r="W13" s="29"/>
      <c r="X13" s="29"/>
      <c r="Y13" s="29"/>
      <c r="Z13" s="29"/>
      <c r="AA13" s="30" t="s">
        <v>63</v>
      </c>
      <c r="AB13" s="29"/>
      <c r="AC13" s="29"/>
      <c r="AD13" s="29"/>
      <c r="AE13" s="64"/>
      <c r="AF13" s="29"/>
      <c r="AG13" s="29"/>
      <c r="AH13" s="29"/>
      <c r="AI13" s="29"/>
      <c r="AJ13" s="29"/>
      <c r="AK13" s="29"/>
      <c r="AL13" s="29"/>
      <c r="AM13" s="29"/>
      <c r="AN13" s="29"/>
      <c r="AO13" s="64"/>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65"/>
      <c r="EH13" s="29"/>
      <c r="EI13" s="90"/>
    </row>
    <row r="14" ht="9.75" customHeight="1"/>
    <row r="15" spans="2:139" ht="28.5" customHeight="1">
      <c r="B15" s="369" t="s">
        <v>64</v>
      </c>
      <c r="C15" s="370"/>
      <c r="D15" s="345" t="s">
        <v>65</v>
      </c>
      <c r="E15" s="346"/>
      <c r="F15" s="346"/>
      <c r="G15" s="346"/>
      <c r="H15" s="433" t="s">
        <v>66</v>
      </c>
      <c r="I15" s="436" t="s">
        <v>67</v>
      </c>
      <c r="J15" s="460" t="s">
        <v>68</v>
      </c>
      <c r="K15" s="461"/>
      <c r="L15" s="449" t="s">
        <v>69</v>
      </c>
      <c r="M15" s="450"/>
      <c r="N15" s="450"/>
      <c r="O15" s="450"/>
      <c r="P15" s="450"/>
      <c r="Q15" s="450"/>
      <c r="R15" s="450"/>
      <c r="S15" s="450"/>
      <c r="T15" s="450"/>
      <c r="U15" s="451"/>
      <c r="V15" s="452" t="s">
        <v>70</v>
      </c>
      <c r="W15" s="450"/>
      <c r="X15" s="450"/>
      <c r="Y15" s="450"/>
      <c r="Z15" s="450"/>
      <c r="AA15" s="450"/>
      <c r="AB15" s="450"/>
      <c r="AC15" s="450"/>
      <c r="AD15" s="450"/>
      <c r="AE15" s="453"/>
      <c r="AF15" s="449" t="s">
        <v>71</v>
      </c>
      <c r="AG15" s="450"/>
      <c r="AH15" s="450"/>
      <c r="AI15" s="450"/>
      <c r="AJ15" s="450"/>
      <c r="AK15" s="450"/>
      <c r="AL15" s="450"/>
      <c r="AM15" s="450"/>
      <c r="AN15" s="450"/>
      <c r="AO15" s="451"/>
      <c r="AP15" s="452" t="s">
        <v>72</v>
      </c>
      <c r="AQ15" s="450"/>
      <c r="AR15" s="450"/>
      <c r="AS15" s="450"/>
      <c r="AT15" s="450"/>
      <c r="AU15" s="450"/>
      <c r="AV15" s="450"/>
      <c r="AW15" s="450"/>
      <c r="AX15" s="450"/>
      <c r="AY15" s="453"/>
      <c r="AZ15" s="449" t="s">
        <v>73</v>
      </c>
      <c r="BA15" s="450"/>
      <c r="BB15" s="450"/>
      <c r="BC15" s="450"/>
      <c r="BD15" s="450"/>
      <c r="BE15" s="450"/>
      <c r="BF15" s="450"/>
      <c r="BG15" s="450"/>
      <c r="BH15" s="450"/>
      <c r="BI15" s="451"/>
      <c r="BJ15" s="452" t="s">
        <v>74</v>
      </c>
      <c r="BK15" s="450"/>
      <c r="BL15" s="450"/>
      <c r="BM15" s="450"/>
      <c r="BN15" s="450"/>
      <c r="BO15" s="450"/>
      <c r="BP15" s="450"/>
      <c r="BQ15" s="450"/>
      <c r="BR15" s="450"/>
      <c r="BS15" s="453"/>
      <c r="BT15" s="449" t="s">
        <v>75</v>
      </c>
      <c r="BU15" s="450"/>
      <c r="BV15" s="450"/>
      <c r="BW15" s="450"/>
      <c r="BX15" s="450"/>
      <c r="BY15" s="450"/>
      <c r="BZ15" s="450"/>
      <c r="CA15" s="450"/>
      <c r="CB15" s="450"/>
      <c r="CC15" s="451"/>
      <c r="CD15" s="449" t="s">
        <v>76</v>
      </c>
      <c r="CE15" s="450"/>
      <c r="CF15" s="450"/>
      <c r="CG15" s="450"/>
      <c r="CH15" s="450"/>
      <c r="CI15" s="450"/>
      <c r="CJ15" s="450"/>
      <c r="CK15" s="450"/>
      <c r="CL15" s="450"/>
      <c r="CM15" s="451"/>
      <c r="CN15" s="452" t="s">
        <v>77</v>
      </c>
      <c r="CO15" s="450"/>
      <c r="CP15" s="450"/>
      <c r="CQ15" s="450"/>
      <c r="CR15" s="450"/>
      <c r="CS15" s="450"/>
      <c r="CT15" s="450"/>
      <c r="CU15" s="450"/>
      <c r="CV15" s="450"/>
      <c r="CW15" s="453"/>
      <c r="CX15" s="449" t="s">
        <v>78</v>
      </c>
      <c r="CY15" s="450"/>
      <c r="CZ15" s="450"/>
      <c r="DA15" s="450"/>
      <c r="DB15" s="450"/>
      <c r="DC15" s="450"/>
      <c r="DD15" s="450"/>
      <c r="DE15" s="450"/>
      <c r="DF15" s="450"/>
      <c r="DG15" s="451"/>
      <c r="DH15" s="452" t="s">
        <v>79</v>
      </c>
      <c r="DI15" s="450"/>
      <c r="DJ15" s="450"/>
      <c r="DK15" s="450"/>
      <c r="DL15" s="450"/>
      <c r="DM15" s="450"/>
      <c r="DN15" s="450"/>
      <c r="DO15" s="450"/>
      <c r="DP15" s="450"/>
      <c r="DQ15" s="453"/>
      <c r="DR15" s="449" t="s">
        <v>80</v>
      </c>
      <c r="DS15" s="450"/>
      <c r="DT15" s="450"/>
      <c r="DU15" s="450"/>
      <c r="DV15" s="450"/>
      <c r="DW15" s="450"/>
      <c r="DX15" s="450"/>
      <c r="DY15" s="450"/>
      <c r="DZ15" s="450"/>
      <c r="EA15" s="453"/>
      <c r="EB15" s="454" t="s">
        <v>81</v>
      </c>
      <c r="EC15" s="455"/>
      <c r="ED15" s="456"/>
      <c r="EE15" s="446" t="s">
        <v>35</v>
      </c>
      <c r="EF15" s="346"/>
      <c r="EG15" s="91" t="s">
        <v>82</v>
      </c>
      <c r="EH15" s="447" t="s">
        <v>83</v>
      </c>
      <c r="EI15" s="448"/>
    </row>
    <row r="16" spans="2:139" ht="17.25" customHeight="1">
      <c r="B16" s="371"/>
      <c r="C16" s="372"/>
      <c r="D16" s="347"/>
      <c r="E16" s="348"/>
      <c r="F16" s="348"/>
      <c r="G16" s="348"/>
      <c r="H16" s="434"/>
      <c r="I16" s="437"/>
      <c r="J16" s="439" t="s">
        <v>84</v>
      </c>
      <c r="K16" s="441" t="s">
        <v>85</v>
      </c>
      <c r="L16" s="381" t="s">
        <v>86</v>
      </c>
      <c r="M16" s="357" t="s">
        <v>87</v>
      </c>
      <c r="N16" s="383" t="s">
        <v>35</v>
      </c>
      <c r="O16" s="386"/>
      <c r="P16" s="387"/>
      <c r="Q16" s="388" t="s">
        <v>88</v>
      </c>
      <c r="R16" s="388"/>
      <c r="S16" s="388"/>
      <c r="T16" s="351" t="s">
        <v>89</v>
      </c>
      <c r="U16" s="353" t="s">
        <v>90</v>
      </c>
      <c r="V16" s="381" t="s">
        <v>86</v>
      </c>
      <c r="W16" s="357" t="s">
        <v>87</v>
      </c>
      <c r="X16" s="383" t="s">
        <v>35</v>
      </c>
      <c r="Y16" s="386"/>
      <c r="Z16" s="387"/>
      <c r="AA16" s="388" t="s">
        <v>88</v>
      </c>
      <c r="AB16" s="388"/>
      <c r="AC16" s="388"/>
      <c r="AD16" s="351" t="s">
        <v>89</v>
      </c>
      <c r="AE16" s="353" t="s">
        <v>90</v>
      </c>
      <c r="AF16" s="381" t="s">
        <v>86</v>
      </c>
      <c r="AG16" s="357" t="s">
        <v>87</v>
      </c>
      <c r="AH16" s="383" t="s">
        <v>35</v>
      </c>
      <c r="AI16" s="386"/>
      <c r="AJ16" s="387"/>
      <c r="AK16" s="388" t="s">
        <v>88</v>
      </c>
      <c r="AL16" s="388"/>
      <c r="AM16" s="388"/>
      <c r="AN16" s="351" t="s">
        <v>89</v>
      </c>
      <c r="AO16" s="353" t="s">
        <v>90</v>
      </c>
      <c r="AP16" s="381" t="s">
        <v>86</v>
      </c>
      <c r="AQ16" s="357" t="s">
        <v>87</v>
      </c>
      <c r="AR16" s="383" t="s">
        <v>35</v>
      </c>
      <c r="AS16" s="386"/>
      <c r="AT16" s="387"/>
      <c r="AU16" s="388" t="s">
        <v>88</v>
      </c>
      <c r="AV16" s="388"/>
      <c r="AW16" s="388"/>
      <c r="AX16" s="351" t="s">
        <v>89</v>
      </c>
      <c r="AY16" s="353" t="s">
        <v>90</v>
      </c>
      <c r="AZ16" s="381" t="s">
        <v>86</v>
      </c>
      <c r="BA16" s="357" t="s">
        <v>87</v>
      </c>
      <c r="BB16" s="383" t="s">
        <v>35</v>
      </c>
      <c r="BC16" s="386"/>
      <c r="BD16" s="387"/>
      <c r="BE16" s="388" t="s">
        <v>88</v>
      </c>
      <c r="BF16" s="388"/>
      <c r="BG16" s="388"/>
      <c r="BH16" s="351" t="s">
        <v>89</v>
      </c>
      <c r="BI16" s="353" t="s">
        <v>90</v>
      </c>
      <c r="BJ16" s="381" t="s">
        <v>86</v>
      </c>
      <c r="BK16" s="357" t="s">
        <v>87</v>
      </c>
      <c r="BL16" s="383" t="s">
        <v>35</v>
      </c>
      <c r="BM16" s="386"/>
      <c r="BN16" s="387"/>
      <c r="BO16" s="388" t="s">
        <v>88</v>
      </c>
      <c r="BP16" s="388"/>
      <c r="BQ16" s="388"/>
      <c r="BR16" s="351" t="s">
        <v>89</v>
      </c>
      <c r="BS16" s="353" t="s">
        <v>90</v>
      </c>
      <c r="BT16" s="381" t="s">
        <v>86</v>
      </c>
      <c r="BU16" s="357" t="s">
        <v>87</v>
      </c>
      <c r="BV16" s="383" t="s">
        <v>35</v>
      </c>
      <c r="BW16" s="386"/>
      <c r="BX16" s="387"/>
      <c r="BY16" s="388" t="s">
        <v>88</v>
      </c>
      <c r="BZ16" s="388"/>
      <c r="CA16" s="388"/>
      <c r="CB16" s="351" t="s">
        <v>89</v>
      </c>
      <c r="CC16" s="353" t="s">
        <v>90</v>
      </c>
      <c r="CD16" s="381" t="s">
        <v>86</v>
      </c>
      <c r="CE16" s="357" t="s">
        <v>87</v>
      </c>
      <c r="CF16" s="383" t="s">
        <v>35</v>
      </c>
      <c r="CG16" s="386"/>
      <c r="CH16" s="387"/>
      <c r="CI16" s="388" t="s">
        <v>88</v>
      </c>
      <c r="CJ16" s="388"/>
      <c r="CK16" s="388"/>
      <c r="CL16" s="351" t="s">
        <v>89</v>
      </c>
      <c r="CM16" s="353" t="s">
        <v>90</v>
      </c>
      <c r="CN16" s="381" t="s">
        <v>86</v>
      </c>
      <c r="CO16" s="357" t="s">
        <v>87</v>
      </c>
      <c r="CP16" s="383" t="s">
        <v>35</v>
      </c>
      <c r="CQ16" s="386"/>
      <c r="CR16" s="387"/>
      <c r="CS16" s="388" t="s">
        <v>88</v>
      </c>
      <c r="CT16" s="388"/>
      <c r="CU16" s="388"/>
      <c r="CV16" s="351" t="s">
        <v>89</v>
      </c>
      <c r="CW16" s="353" t="s">
        <v>90</v>
      </c>
      <c r="CX16" s="381" t="s">
        <v>86</v>
      </c>
      <c r="CY16" s="357" t="s">
        <v>87</v>
      </c>
      <c r="CZ16" s="383" t="s">
        <v>35</v>
      </c>
      <c r="DA16" s="386"/>
      <c r="DB16" s="387"/>
      <c r="DC16" s="388" t="s">
        <v>88</v>
      </c>
      <c r="DD16" s="388"/>
      <c r="DE16" s="388"/>
      <c r="DF16" s="351" t="s">
        <v>89</v>
      </c>
      <c r="DG16" s="353" t="s">
        <v>90</v>
      </c>
      <c r="DH16" s="381" t="s">
        <v>86</v>
      </c>
      <c r="DI16" s="357" t="s">
        <v>87</v>
      </c>
      <c r="DJ16" s="383" t="s">
        <v>35</v>
      </c>
      <c r="DK16" s="386"/>
      <c r="DL16" s="387"/>
      <c r="DM16" s="388" t="s">
        <v>88</v>
      </c>
      <c r="DN16" s="388"/>
      <c r="DO16" s="388"/>
      <c r="DP16" s="351" t="s">
        <v>89</v>
      </c>
      <c r="DQ16" s="353" t="s">
        <v>90</v>
      </c>
      <c r="DR16" s="381" t="s">
        <v>86</v>
      </c>
      <c r="DS16" s="357" t="s">
        <v>87</v>
      </c>
      <c r="DT16" s="383" t="s">
        <v>35</v>
      </c>
      <c r="DU16" s="386"/>
      <c r="DV16" s="387"/>
      <c r="DW16" s="388" t="s">
        <v>88</v>
      </c>
      <c r="DX16" s="388"/>
      <c r="DY16" s="388"/>
      <c r="DZ16" s="351" t="s">
        <v>89</v>
      </c>
      <c r="EA16" s="353" t="s">
        <v>90</v>
      </c>
      <c r="EB16" s="385" t="s">
        <v>91</v>
      </c>
      <c r="EC16" s="342" t="s">
        <v>92</v>
      </c>
      <c r="ED16" s="342" t="s">
        <v>93</v>
      </c>
      <c r="EE16" s="343" t="s">
        <v>94</v>
      </c>
      <c r="EF16" s="344" t="s">
        <v>95</v>
      </c>
      <c r="EG16" s="92" t="s">
        <v>96</v>
      </c>
      <c r="EH16" s="93" t="s">
        <v>97</v>
      </c>
      <c r="EI16" s="94" t="s">
        <v>98</v>
      </c>
    </row>
    <row r="17" spans="2:154" ht="22.5">
      <c r="B17" s="373"/>
      <c r="C17" s="374"/>
      <c r="D17" s="349"/>
      <c r="E17" s="350"/>
      <c r="F17" s="350"/>
      <c r="G17" s="350"/>
      <c r="H17" s="435"/>
      <c r="I17" s="438"/>
      <c r="J17" s="440"/>
      <c r="K17" s="442"/>
      <c r="L17" s="382"/>
      <c r="M17" s="358"/>
      <c r="N17" s="33" t="s">
        <v>91</v>
      </c>
      <c r="O17" s="33" t="s">
        <v>92</v>
      </c>
      <c r="P17" s="33" t="s">
        <v>99</v>
      </c>
      <c r="Q17" s="66" t="s">
        <v>87</v>
      </c>
      <c r="R17" s="66" t="s">
        <v>100</v>
      </c>
      <c r="S17" s="66" t="s">
        <v>101</v>
      </c>
      <c r="T17" s="352"/>
      <c r="U17" s="354"/>
      <c r="V17" s="382"/>
      <c r="W17" s="358"/>
      <c r="X17" s="33" t="s">
        <v>91</v>
      </c>
      <c r="Y17" s="33" t="s">
        <v>92</v>
      </c>
      <c r="Z17" s="33" t="s">
        <v>99</v>
      </c>
      <c r="AA17" s="66" t="s">
        <v>87</v>
      </c>
      <c r="AB17" s="66" t="s">
        <v>100</v>
      </c>
      <c r="AC17" s="66" t="s">
        <v>101</v>
      </c>
      <c r="AD17" s="352"/>
      <c r="AE17" s="354"/>
      <c r="AF17" s="382"/>
      <c r="AG17" s="358"/>
      <c r="AH17" s="33" t="s">
        <v>91</v>
      </c>
      <c r="AI17" s="33" t="s">
        <v>92</v>
      </c>
      <c r="AJ17" s="33" t="s">
        <v>99</v>
      </c>
      <c r="AK17" s="66" t="s">
        <v>87</v>
      </c>
      <c r="AL17" s="66" t="s">
        <v>100</v>
      </c>
      <c r="AM17" s="66" t="s">
        <v>101</v>
      </c>
      <c r="AN17" s="352"/>
      <c r="AO17" s="354"/>
      <c r="AP17" s="382"/>
      <c r="AQ17" s="358"/>
      <c r="AR17" s="33" t="s">
        <v>91</v>
      </c>
      <c r="AS17" s="33" t="s">
        <v>92</v>
      </c>
      <c r="AT17" s="33" t="s">
        <v>99</v>
      </c>
      <c r="AU17" s="66" t="s">
        <v>87</v>
      </c>
      <c r="AV17" s="66" t="s">
        <v>100</v>
      </c>
      <c r="AW17" s="66" t="s">
        <v>101</v>
      </c>
      <c r="AX17" s="352"/>
      <c r="AY17" s="354"/>
      <c r="AZ17" s="382"/>
      <c r="BA17" s="358"/>
      <c r="BB17" s="33" t="s">
        <v>91</v>
      </c>
      <c r="BC17" s="33" t="s">
        <v>92</v>
      </c>
      <c r="BD17" s="33" t="s">
        <v>99</v>
      </c>
      <c r="BE17" s="66" t="s">
        <v>87</v>
      </c>
      <c r="BF17" s="66" t="s">
        <v>100</v>
      </c>
      <c r="BG17" s="66" t="s">
        <v>101</v>
      </c>
      <c r="BH17" s="352"/>
      <c r="BI17" s="354"/>
      <c r="BJ17" s="382"/>
      <c r="BK17" s="358"/>
      <c r="BL17" s="33" t="s">
        <v>91</v>
      </c>
      <c r="BM17" s="33" t="s">
        <v>92</v>
      </c>
      <c r="BN17" s="33" t="s">
        <v>99</v>
      </c>
      <c r="BO17" s="66" t="s">
        <v>87</v>
      </c>
      <c r="BP17" s="66" t="s">
        <v>100</v>
      </c>
      <c r="BQ17" s="66" t="s">
        <v>101</v>
      </c>
      <c r="BR17" s="352"/>
      <c r="BS17" s="354"/>
      <c r="BT17" s="382"/>
      <c r="BU17" s="358"/>
      <c r="BV17" s="33" t="s">
        <v>91</v>
      </c>
      <c r="BW17" s="33" t="s">
        <v>92</v>
      </c>
      <c r="BX17" s="33" t="s">
        <v>99</v>
      </c>
      <c r="BY17" s="66" t="s">
        <v>87</v>
      </c>
      <c r="BZ17" s="66" t="s">
        <v>100</v>
      </c>
      <c r="CA17" s="66" t="s">
        <v>101</v>
      </c>
      <c r="CB17" s="352"/>
      <c r="CC17" s="354"/>
      <c r="CD17" s="382"/>
      <c r="CE17" s="358"/>
      <c r="CF17" s="33" t="s">
        <v>91</v>
      </c>
      <c r="CG17" s="33" t="s">
        <v>92</v>
      </c>
      <c r="CH17" s="33" t="s">
        <v>99</v>
      </c>
      <c r="CI17" s="66" t="s">
        <v>87</v>
      </c>
      <c r="CJ17" s="66" t="s">
        <v>100</v>
      </c>
      <c r="CK17" s="66" t="s">
        <v>101</v>
      </c>
      <c r="CL17" s="352"/>
      <c r="CM17" s="354"/>
      <c r="CN17" s="382"/>
      <c r="CO17" s="358"/>
      <c r="CP17" s="33" t="s">
        <v>91</v>
      </c>
      <c r="CQ17" s="33" t="s">
        <v>92</v>
      </c>
      <c r="CR17" s="33" t="s">
        <v>99</v>
      </c>
      <c r="CS17" s="66" t="s">
        <v>87</v>
      </c>
      <c r="CT17" s="66" t="s">
        <v>100</v>
      </c>
      <c r="CU17" s="66" t="s">
        <v>101</v>
      </c>
      <c r="CV17" s="352"/>
      <c r="CW17" s="354"/>
      <c r="CX17" s="382"/>
      <c r="CY17" s="358"/>
      <c r="CZ17" s="33" t="s">
        <v>91</v>
      </c>
      <c r="DA17" s="33" t="s">
        <v>92</v>
      </c>
      <c r="DB17" s="33" t="s">
        <v>99</v>
      </c>
      <c r="DC17" s="66" t="s">
        <v>87</v>
      </c>
      <c r="DD17" s="66" t="s">
        <v>100</v>
      </c>
      <c r="DE17" s="66" t="s">
        <v>101</v>
      </c>
      <c r="DF17" s="352"/>
      <c r="DG17" s="354"/>
      <c r="DH17" s="382"/>
      <c r="DI17" s="358"/>
      <c r="DJ17" s="33" t="s">
        <v>91</v>
      </c>
      <c r="DK17" s="33" t="s">
        <v>92</v>
      </c>
      <c r="DL17" s="33" t="s">
        <v>99</v>
      </c>
      <c r="DM17" s="66" t="s">
        <v>87</v>
      </c>
      <c r="DN17" s="66" t="s">
        <v>100</v>
      </c>
      <c r="DO17" s="66" t="s">
        <v>101</v>
      </c>
      <c r="DP17" s="352"/>
      <c r="DQ17" s="354"/>
      <c r="DR17" s="382"/>
      <c r="DS17" s="358"/>
      <c r="DT17" s="33" t="s">
        <v>91</v>
      </c>
      <c r="DU17" s="33" t="s">
        <v>92</v>
      </c>
      <c r="DV17" s="33" t="s">
        <v>99</v>
      </c>
      <c r="DW17" s="66" t="s">
        <v>87</v>
      </c>
      <c r="DX17" s="66" t="s">
        <v>100</v>
      </c>
      <c r="DY17" s="66" t="s">
        <v>101</v>
      </c>
      <c r="DZ17" s="352"/>
      <c r="EA17" s="354"/>
      <c r="EB17" s="385"/>
      <c r="EC17" s="342"/>
      <c r="ED17" s="342"/>
      <c r="EE17" s="343"/>
      <c r="EF17" s="344"/>
      <c r="EG17" s="95" t="s">
        <v>102</v>
      </c>
      <c r="EH17" s="96" t="s">
        <v>103</v>
      </c>
      <c r="EI17" s="97" t="s">
        <v>103</v>
      </c>
      <c r="EJ17" s="98" t="s">
        <v>104</v>
      </c>
      <c r="EK17" s="98" t="s">
        <v>94</v>
      </c>
      <c r="EL17" s="98" t="s">
        <v>105</v>
      </c>
      <c r="EM17" s="98" t="s">
        <v>106</v>
      </c>
      <c r="EN17" s="98" t="s">
        <v>107</v>
      </c>
      <c r="EO17" s="98" t="s">
        <v>108</v>
      </c>
      <c r="EP17" s="98" t="s">
        <v>109</v>
      </c>
      <c r="EQ17" s="98" t="s">
        <v>110</v>
      </c>
      <c r="ER17" s="98" t="s">
        <v>111</v>
      </c>
      <c r="ES17" s="98" t="s">
        <v>112</v>
      </c>
      <c r="ET17" s="98" t="s">
        <v>113</v>
      </c>
      <c r="EU17" s="98" t="s">
        <v>114</v>
      </c>
      <c r="EV17" s="98" t="s">
        <v>115</v>
      </c>
      <c r="EW17" s="98" t="s">
        <v>116</v>
      </c>
      <c r="EX17" s="98" t="s">
        <v>117</v>
      </c>
    </row>
    <row r="18" spans="2:154" ht="62.25" customHeight="1">
      <c r="B18" s="393">
        <v>1</v>
      </c>
      <c r="C18" s="398" t="s">
        <v>177</v>
      </c>
      <c r="D18" s="4">
        <v>1</v>
      </c>
      <c r="E18" s="526" t="s">
        <v>178</v>
      </c>
      <c r="F18" s="527"/>
      <c r="G18" s="528"/>
      <c r="H18" s="5" t="s">
        <v>179</v>
      </c>
      <c r="I18" s="34" t="s">
        <v>180</v>
      </c>
      <c r="J18" s="41">
        <v>42005</v>
      </c>
      <c r="K18" s="42">
        <v>42339</v>
      </c>
      <c r="L18" s="37" t="s">
        <v>122</v>
      </c>
      <c r="M18" s="38" t="s">
        <v>122</v>
      </c>
      <c r="N18" s="39"/>
      <c r="O18" s="39"/>
      <c r="P18" s="39"/>
      <c r="Q18" s="38"/>
      <c r="R18" s="38" t="s">
        <v>122</v>
      </c>
      <c r="S18" s="38" t="s">
        <v>122</v>
      </c>
      <c r="T18" s="67" t="s">
        <v>248</v>
      </c>
      <c r="U18" s="68"/>
      <c r="V18" s="37" t="s">
        <v>122</v>
      </c>
      <c r="W18" s="38"/>
      <c r="X18" s="175">
        <v>12500</v>
      </c>
      <c r="Y18" s="175"/>
      <c r="Z18" s="175"/>
      <c r="AA18" s="38"/>
      <c r="AB18" s="38" t="s">
        <v>122</v>
      </c>
      <c r="AC18" s="38" t="s">
        <v>122</v>
      </c>
      <c r="AD18" s="67"/>
      <c r="AE18" s="68"/>
      <c r="AF18" s="37" t="s">
        <v>122</v>
      </c>
      <c r="AG18" s="38"/>
      <c r="AH18" s="39"/>
      <c r="AI18" s="39"/>
      <c r="AJ18" s="39"/>
      <c r="AK18" s="38"/>
      <c r="AL18" s="38" t="s">
        <v>122</v>
      </c>
      <c r="AM18" s="38" t="s">
        <v>122</v>
      </c>
      <c r="AN18" s="67"/>
      <c r="AO18" s="68"/>
      <c r="AP18" s="37" t="s">
        <v>122</v>
      </c>
      <c r="AQ18" s="38"/>
      <c r="AR18" s="175">
        <v>12500</v>
      </c>
      <c r="AS18" s="175"/>
      <c r="AT18" s="175"/>
      <c r="AU18" s="38"/>
      <c r="AV18" s="38" t="s">
        <v>122</v>
      </c>
      <c r="AW18" s="38" t="s">
        <v>122</v>
      </c>
      <c r="AX18" s="38"/>
      <c r="AY18" s="38"/>
      <c r="AZ18" s="37" t="s">
        <v>122</v>
      </c>
      <c r="BA18" s="38"/>
      <c r="BB18" s="39"/>
      <c r="BC18" s="39"/>
      <c r="BD18" s="39"/>
      <c r="BE18" s="38"/>
      <c r="BF18" s="38" t="s">
        <v>122</v>
      </c>
      <c r="BG18" s="38" t="s">
        <v>122</v>
      </c>
      <c r="BH18" s="38"/>
      <c r="BI18" s="38"/>
      <c r="BJ18" s="37" t="s">
        <v>122</v>
      </c>
      <c r="BK18" s="38" t="s">
        <v>122</v>
      </c>
      <c r="BL18" s="39"/>
      <c r="BM18" s="39"/>
      <c r="BN18" s="39"/>
      <c r="BO18" s="38"/>
      <c r="BP18" s="38" t="s">
        <v>122</v>
      </c>
      <c r="BQ18" s="38" t="s">
        <v>122</v>
      </c>
      <c r="BR18" s="67" t="s">
        <v>248</v>
      </c>
      <c r="BS18" s="68"/>
      <c r="BT18" s="37" t="s">
        <v>122</v>
      </c>
      <c r="BU18" s="38"/>
      <c r="BV18" s="39"/>
      <c r="BW18" s="39"/>
      <c r="BX18" s="39"/>
      <c r="BY18" s="38"/>
      <c r="BZ18" s="38" t="s">
        <v>122</v>
      </c>
      <c r="CA18" s="38" t="s">
        <v>122</v>
      </c>
      <c r="CB18" s="67"/>
      <c r="CC18" s="68"/>
      <c r="CD18" s="37" t="s">
        <v>122</v>
      </c>
      <c r="CE18" s="38"/>
      <c r="CF18" s="39">
        <v>12500</v>
      </c>
      <c r="CG18" s="39"/>
      <c r="CH18" s="39"/>
      <c r="CI18" s="38"/>
      <c r="CJ18" s="38" t="s">
        <v>122</v>
      </c>
      <c r="CK18" s="38" t="s">
        <v>122</v>
      </c>
      <c r="CL18" s="67"/>
      <c r="CM18" s="68"/>
      <c r="CN18" s="37" t="s">
        <v>122</v>
      </c>
      <c r="CO18" s="38" t="s">
        <v>194</v>
      </c>
      <c r="CP18" s="39"/>
      <c r="CQ18" s="39"/>
      <c r="CR18" s="39"/>
      <c r="CS18" s="38"/>
      <c r="CT18" s="38" t="s">
        <v>122</v>
      </c>
      <c r="CU18" s="38" t="s">
        <v>122</v>
      </c>
      <c r="CV18" s="67" t="s">
        <v>302</v>
      </c>
      <c r="CW18" s="68"/>
      <c r="CX18" s="37" t="s">
        <v>122</v>
      </c>
      <c r="CY18" s="38"/>
      <c r="CZ18" s="39"/>
      <c r="DA18" s="39"/>
      <c r="DB18" s="39"/>
      <c r="DC18" s="38"/>
      <c r="DD18" s="38" t="s">
        <v>122</v>
      </c>
      <c r="DE18" s="38" t="s">
        <v>122</v>
      </c>
      <c r="DF18" s="67"/>
      <c r="DG18" s="68"/>
      <c r="DH18" s="37" t="s">
        <v>122</v>
      </c>
      <c r="DI18" s="38"/>
      <c r="DJ18" s="175">
        <v>12500</v>
      </c>
      <c r="DK18" s="175"/>
      <c r="DL18" s="175"/>
      <c r="DM18" s="38"/>
      <c r="DN18" s="38" t="s">
        <v>122</v>
      </c>
      <c r="DO18" s="38" t="s">
        <v>122</v>
      </c>
      <c r="DP18" s="67"/>
      <c r="DQ18" s="68"/>
      <c r="DR18" s="37" t="s">
        <v>122</v>
      </c>
      <c r="DS18" s="38"/>
      <c r="DT18" s="39"/>
      <c r="DU18" s="39"/>
      <c r="DV18" s="39"/>
      <c r="DW18" s="38"/>
      <c r="DX18" s="38" t="s">
        <v>122</v>
      </c>
      <c r="DY18" s="38" t="s">
        <v>122</v>
      </c>
      <c r="DZ18" s="67"/>
      <c r="EA18" s="68"/>
      <c r="EB18" s="186">
        <f aca="true" t="shared" si="0" ref="EB18:EB30">N18+X18+AH18+AR18+BB18+BL18+BV18+CF18+CP18+CZ18+DJ18+DT18</f>
        <v>50000</v>
      </c>
      <c r="EC18" s="187">
        <f aca="true" t="shared" si="1" ref="EC18:EC30">O18+Y18+AI18+AS18+BC18+BM18+BW18+CG18+CQ18+DA18+DK18+DU18</f>
        <v>0</v>
      </c>
      <c r="ED18" s="187">
        <f aca="true" t="shared" si="2" ref="ED18:ED30">EB18-EC18</f>
        <v>50000</v>
      </c>
      <c r="EE18" s="188" t="s">
        <v>181</v>
      </c>
      <c r="EF18" s="38">
        <v>2491</v>
      </c>
      <c r="EG18" s="99">
        <v>100</v>
      </c>
      <c r="EH18" s="100"/>
      <c r="EI18" s="68"/>
      <c r="EJ18" s="265">
        <f>EF18</f>
        <v>2491</v>
      </c>
      <c r="EK18" s="265" t="str">
        <f>EE18</f>
        <v>OTROS MATERIALES Y ARTICULOS DE CONTRUCCION Y REPARACION (RESINAS Y POLVOS)</v>
      </c>
      <c r="EL18" s="265">
        <f>N18</f>
        <v>0</v>
      </c>
      <c r="EM18" s="265">
        <f>X18</f>
        <v>12500</v>
      </c>
      <c r="EN18" s="265">
        <f>AH18</f>
        <v>0</v>
      </c>
      <c r="EO18" s="265">
        <f>AR18</f>
        <v>12500</v>
      </c>
      <c r="EP18" s="265">
        <f>BB18</f>
        <v>0</v>
      </c>
      <c r="EQ18" s="265">
        <f>BL18</f>
        <v>0</v>
      </c>
      <c r="ER18" s="265">
        <f>BV18</f>
        <v>0</v>
      </c>
      <c r="ES18" s="265">
        <f>CF18</f>
        <v>12500</v>
      </c>
      <c r="ET18" s="265">
        <f>CP18</f>
        <v>0</v>
      </c>
      <c r="EU18" s="265">
        <f>CZ18</f>
        <v>0</v>
      </c>
      <c r="EV18" s="265">
        <f>DJ18</f>
        <v>12500</v>
      </c>
      <c r="EW18" s="265">
        <f>DT18</f>
        <v>0</v>
      </c>
      <c r="EX18" s="265">
        <f>SUM(EL18:EW18)</f>
        <v>50000</v>
      </c>
    </row>
    <row r="19" spans="2:154" ht="80.25" customHeight="1">
      <c r="B19" s="394"/>
      <c r="C19" s="399"/>
      <c r="D19" s="6">
        <v>2</v>
      </c>
      <c r="E19" s="523" t="s">
        <v>182</v>
      </c>
      <c r="F19" s="524"/>
      <c r="G19" s="525"/>
      <c r="H19" s="135" t="s">
        <v>179</v>
      </c>
      <c r="I19" s="40" t="s">
        <v>180</v>
      </c>
      <c r="J19" s="41">
        <v>42005</v>
      </c>
      <c r="K19" s="42">
        <v>42339</v>
      </c>
      <c r="L19" s="43" t="s">
        <v>122</v>
      </c>
      <c r="M19" s="44"/>
      <c r="N19" s="45"/>
      <c r="O19" s="45"/>
      <c r="P19" s="45"/>
      <c r="Q19" s="44"/>
      <c r="R19" s="44" t="s">
        <v>122</v>
      </c>
      <c r="S19" s="44" t="s">
        <v>122</v>
      </c>
      <c r="T19" s="69"/>
      <c r="U19" s="70"/>
      <c r="V19" s="43" t="s">
        <v>122</v>
      </c>
      <c r="W19" s="44"/>
      <c r="X19" s="176">
        <v>25000</v>
      </c>
      <c r="Y19" s="176"/>
      <c r="Z19" s="176"/>
      <c r="AA19" s="44"/>
      <c r="AB19" s="44" t="s">
        <v>122</v>
      </c>
      <c r="AC19" s="44" t="s">
        <v>122</v>
      </c>
      <c r="AD19" s="69" t="s">
        <v>249</v>
      </c>
      <c r="AE19" s="70"/>
      <c r="AF19" s="43" t="s">
        <v>122</v>
      </c>
      <c r="AG19" s="44"/>
      <c r="AH19" s="45"/>
      <c r="AI19" s="45"/>
      <c r="AJ19" s="45"/>
      <c r="AK19" s="44"/>
      <c r="AL19" s="44" t="s">
        <v>122</v>
      </c>
      <c r="AM19" s="44" t="s">
        <v>122</v>
      </c>
      <c r="AN19" s="69" t="s">
        <v>249</v>
      </c>
      <c r="AO19" s="70"/>
      <c r="AP19" s="43" t="s">
        <v>122</v>
      </c>
      <c r="AQ19" s="44"/>
      <c r="AR19" s="45"/>
      <c r="AS19" s="45"/>
      <c r="AT19" s="45"/>
      <c r="AU19" s="44"/>
      <c r="AV19" s="44" t="s">
        <v>122</v>
      </c>
      <c r="AW19" s="44" t="s">
        <v>122</v>
      </c>
      <c r="AX19" s="69" t="s">
        <v>249</v>
      </c>
      <c r="AY19" s="44"/>
      <c r="AZ19" s="43" t="s">
        <v>122</v>
      </c>
      <c r="BA19" s="44"/>
      <c r="BB19" s="45"/>
      <c r="BC19" s="45"/>
      <c r="BD19" s="45"/>
      <c r="BE19" s="44"/>
      <c r="BF19" s="44" t="s">
        <v>122</v>
      </c>
      <c r="BG19" s="44" t="s">
        <v>122</v>
      </c>
      <c r="BH19" s="69" t="s">
        <v>249</v>
      </c>
      <c r="BI19" s="44"/>
      <c r="BJ19" s="43" t="s">
        <v>122</v>
      </c>
      <c r="BK19" s="44"/>
      <c r="BL19" s="45"/>
      <c r="BM19" s="45"/>
      <c r="BN19" s="45"/>
      <c r="BO19" s="44"/>
      <c r="BP19" s="44" t="s">
        <v>122</v>
      </c>
      <c r="BQ19" s="44" t="s">
        <v>122</v>
      </c>
      <c r="BR19" s="69"/>
      <c r="BS19" s="70"/>
      <c r="BT19" s="43" t="s">
        <v>122</v>
      </c>
      <c r="BU19" s="44"/>
      <c r="BV19" s="176">
        <v>25000</v>
      </c>
      <c r="BW19" s="176"/>
      <c r="BX19" s="176"/>
      <c r="BY19" s="44"/>
      <c r="BZ19" s="44" t="s">
        <v>122</v>
      </c>
      <c r="CA19" s="44" t="s">
        <v>122</v>
      </c>
      <c r="CB19" s="69" t="s">
        <v>249</v>
      </c>
      <c r="CC19" s="70"/>
      <c r="CD19" s="43" t="s">
        <v>122</v>
      </c>
      <c r="CE19" s="44"/>
      <c r="CF19" s="45"/>
      <c r="CG19" s="45"/>
      <c r="CH19" s="45"/>
      <c r="CI19" s="44"/>
      <c r="CJ19" s="44" t="s">
        <v>122</v>
      </c>
      <c r="CK19" s="44" t="s">
        <v>122</v>
      </c>
      <c r="CL19" s="69" t="s">
        <v>315</v>
      </c>
      <c r="CM19" s="70"/>
      <c r="CN19" s="43" t="s">
        <v>122</v>
      </c>
      <c r="CO19" s="44"/>
      <c r="CP19" s="45"/>
      <c r="CQ19" s="45"/>
      <c r="CR19" s="45"/>
      <c r="CS19" s="44"/>
      <c r="CT19" s="44" t="s">
        <v>122</v>
      </c>
      <c r="CU19" s="44" t="s">
        <v>122</v>
      </c>
      <c r="CV19" s="69"/>
      <c r="CW19" s="70"/>
      <c r="CX19" s="43" t="s">
        <v>122</v>
      </c>
      <c r="CY19" s="44" t="s">
        <v>194</v>
      </c>
      <c r="CZ19" s="45"/>
      <c r="DA19" s="45"/>
      <c r="DB19" s="45"/>
      <c r="DC19" s="44"/>
      <c r="DD19" s="44" t="s">
        <v>122</v>
      </c>
      <c r="DE19" s="44" t="s">
        <v>122</v>
      </c>
      <c r="DF19" s="69" t="s">
        <v>303</v>
      </c>
      <c r="DG19" s="70"/>
      <c r="DH19" s="43" t="s">
        <v>122</v>
      </c>
      <c r="DI19" s="44"/>
      <c r="DJ19" s="45"/>
      <c r="DK19" s="45"/>
      <c r="DL19" s="45"/>
      <c r="DM19" s="44"/>
      <c r="DN19" s="44" t="s">
        <v>122</v>
      </c>
      <c r="DO19" s="44" t="s">
        <v>122</v>
      </c>
      <c r="DP19" s="69"/>
      <c r="DQ19" s="70"/>
      <c r="DR19" s="43" t="s">
        <v>122</v>
      </c>
      <c r="DS19" s="44"/>
      <c r="DT19" s="45"/>
      <c r="DU19" s="45"/>
      <c r="DV19" s="45"/>
      <c r="DW19" s="44"/>
      <c r="DX19" s="44" t="s">
        <v>122</v>
      </c>
      <c r="DY19" s="44" t="s">
        <v>122</v>
      </c>
      <c r="DZ19" s="69"/>
      <c r="EA19" s="70"/>
      <c r="EB19" s="84">
        <f t="shared" si="0"/>
        <v>50000</v>
      </c>
      <c r="EC19" s="85">
        <f t="shared" si="1"/>
        <v>0</v>
      </c>
      <c r="ED19" s="85">
        <f t="shared" si="2"/>
        <v>50000</v>
      </c>
      <c r="EE19" s="128" t="s">
        <v>183</v>
      </c>
      <c r="EF19" s="44">
        <v>2551</v>
      </c>
      <c r="EG19" s="101">
        <v>100</v>
      </c>
      <c r="EH19" s="102"/>
      <c r="EI19" s="70"/>
      <c r="EJ19" s="265">
        <f aca="true" t="shared" si="3" ref="EJ19:EJ42">EF19</f>
        <v>2551</v>
      </c>
      <c r="EK19" s="265" t="str">
        <f aca="true" t="shared" si="4" ref="EK19:EK42">EE19</f>
        <v>MATERIAL ,ACCESORIOS Y SUMINISTROS DE LABORATORIOS (REPUESTOS PARA KIDS DE MANUFACTURA</v>
      </c>
      <c r="EL19" s="265">
        <f aca="true" t="shared" si="5" ref="EL19:EL42">N19</f>
        <v>0</v>
      </c>
      <c r="EM19" s="265">
        <f aca="true" t="shared" si="6" ref="EM19:EM42">X19</f>
        <v>25000</v>
      </c>
      <c r="EN19" s="265">
        <f aca="true" t="shared" si="7" ref="EN19:EN42">AH19</f>
        <v>0</v>
      </c>
      <c r="EO19" s="265">
        <f aca="true" t="shared" si="8" ref="EO19:EO42">AR19</f>
        <v>0</v>
      </c>
      <c r="EP19" s="265">
        <f aca="true" t="shared" si="9" ref="EP19:EP42">BB19</f>
        <v>0</v>
      </c>
      <c r="EQ19" s="265">
        <f aca="true" t="shared" si="10" ref="EQ19:EQ42">BL19</f>
        <v>0</v>
      </c>
      <c r="ER19" s="265">
        <f aca="true" t="shared" si="11" ref="ER19:ER42">BV19</f>
        <v>25000</v>
      </c>
      <c r="ES19" s="265">
        <f aca="true" t="shared" si="12" ref="ES19:ES42">CF19</f>
        <v>0</v>
      </c>
      <c r="ET19" s="265">
        <f aca="true" t="shared" si="13" ref="ET19:ET42">CP19</f>
        <v>0</v>
      </c>
      <c r="EU19" s="265">
        <f aca="true" t="shared" si="14" ref="EU19:EU42">CZ19</f>
        <v>0</v>
      </c>
      <c r="EV19" s="265">
        <f aca="true" t="shared" si="15" ref="EV19:EV42">DJ19</f>
        <v>0</v>
      </c>
      <c r="EW19" s="265">
        <f aca="true" t="shared" si="16" ref="EW19:EW42">DT19</f>
        <v>0</v>
      </c>
      <c r="EX19" s="265">
        <f aca="true" t="shared" si="17" ref="EX19:EX42">SUM(EL19:EW19)</f>
        <v>50000</v>
      </c>
    </row>
    <row r="20" spans="2:154" ht="68.25" customHeight="1">
      <c r="B20" s="394"/>
      <c r="C20" s="399"/>
      <c r="D20" s="6">
        <v>3</v>
      </c>
      <c r="E20" s="523" t="s">
        <v>184</v>
      </c>
      <c r="F20" s="524"/>
      <c r="G20" s="525"/>
      <c r="H20" s="135" t="s">
        <v>179</v>
      </c>
      <c r="I20" s="40" t="s">
        <v>180</v>
      </c>
      <c r="J20" s="41">
        <v>42005</v>
      </c>
      <c r="K20" s="42">
        <v>42339</v>
      </c>
      <c r="L20" s="43" t="s">
        <v>122</v>
      </c>
      <c r="M20" s="44"/>
      <c r="N20" s="45"/>
      <c r="O20" s="45"/>
      <c r="P20" s="45"/>
      <c r="Q20" s="44"/>
      <c r="R20" s="44" t="s">
        <v>122</v>
      </c>
      <c r="S20" s="44" t="s">
        <v>122</v>
      </c>
      <c r="T20" s="69"/>
      <c r="U20" s="70"/>
      <c r="V20" s="43" t="s">
        <v>122</v>
      </c>
      <c r="W20" s="44" t="s">
        <v>122</v>
      </c>
      <c r="X20" s="45"/>
      <c r="Y20" s="45"/>
      <c r="Z20" s="45"/>
      <c r="AA20" s="44"/>
      <c r="AB20" s="44" t="s">
        <v>122</v>
      </c>
      <c r="AC20" s="44" t="s">
        <v>122</v>
      </c>
      <c r="AD20" s="69" t="s">
        <v>250</v>
      </c>
      <c r="AE20" s="70"/>
      <c r="AF20" s="43" t="s">
        <v>122</v>
      </c>
      <c r="AG20" s="44"/>
      <c r="AH20" s="176">
        <v>7500</v>
      </c>
      <c r="AI20" s="176"/>
      <c r="AJ20" s="176"/>
      <c r="AK20" s="183"/>
      <c r="AL20" s="44" t="s">
        <v>122</v>
      </c>
      <c r="AM20" s="44" t="s">
        <v>122</v>
      </c>
      <c r="AN20" s="69"/>
      <c r="AO20" s="70"/>
      <c r="AP20" s="43" t="s">
        <v>122</v>
      </c>
      <c r="AQ20" s="44"/>
      <c r="AR20" s="45"/>
      <c r="AS20" s="45"/>
      <c r="AT20" s="45"/>
      <c r="AU20" s="44"/>
      <c r="AV20" s="44" t="s">
        <v>122</v>
      </c>
      <c r="AW20" s="44" t="s">
        <v>122</v>
      </c>
      <c r="AX20" s="44"/>
      <c r="AY20" s="44"/>
      <c r="AZ20" s="43" t="s">
        <v>122</v>
      </c>
      <c r="BA20" s="44"/>
      <c r="BB20" s="45"/>
      <c r="BC20" s="45"/>
      <c r="BD20" s="45"/>
      <c r="BE20" s="44"/>
      <c r="BF20" s="44" t="s">
        <v>122</v>
      </c>
      <c r="BG20" s="44" t="s">
        <v>122</v>
      </c>
      <c r="BH20" s="44" t="s">
        <v>316</v>
      </c>
      <c r="BI20" s="44"/>
      <c r="BJ20" s="43" t="s">
        <v>122</v>
      </c>
      <c r="BK20" s="44"/>
      <c r="BL20" s="45"/>
      <c r="BM20" s="45"/>
      <c r="BN20" s="45"/>
      <c r="BO20" s="44"/>
      <c r="BP20" s="44" t="s">
        <v>122</v>
      </c>
      <c r="BQ20" s="44" t="s">
        <v>122</v>
      </c>
      <c r="BR20" s="44" t="s">
        <v>316</v>
      </c>
      <c r="BS20" s="70"/>
      <c r="BT20" s="43" t="s">
        <v>122</v>
      </c>
      <c r="BU20" s="44"/>
      <c r="BV20" s="45"/>
      <c r="BW20" s="45"/>
      <c r="BX20" s="45"/>
      <c r="BY20" s="44"/>
      <c r="BZ20" s="44" t="s">
        <v>122</v>
      </c>
      <c r="CA20" s="44" t="s">
        <v>122</v>
      </c>
      <c r="CB20" s="44" t="s">
        <v>316</v>
      </c>
      <c r="CC20" s="70"/>
      <c r="CD20" s="43" t="s">
        <v>122</v>
      </c>
      <c r="CE20" s="44"/>
      <c r="CF20" s="176">
        <v>7500</v>
      </c>
      <c r="CG20" s="176"/>
      <c r="CH20" s="176"/>
      <c r="CI20" s="44"/>
      <c r="CJ20" s="44" t="s">
        <v>122</v>
      </c>
      <c r="CK20" s="44" t="s">
        <v>122</v>
      </c>
      <c r="CL20" s="44" t="s">
        <v>316</v>
      </c>
      <c r="CM20" s="70"/>
      <c r="CN20" s="43" t="s">
        <v>122</v>
      </c>
      <c r="CO20" s="44"/>
      <c r="CP20" s="45"/>
      <c r="CQ20" s="45"/>
      <c r="CR20" s="45"/>
      <c r="CS20" s="44"/>
      <c r="CT20" s="44" t="s">
        <v>122</v>
      </c>
      <c r="CU20" s="44" t="s">
        <v>122</v>
      </c>
      <c r="CV20" s="44" t="s">
        <v>316</v>
      </c>
      <c r="CW20" s="70"/>
      <c r="CX20" s="43" t="s">
        <v>122</v>
      </c>
      <c r="CY20" s="44" t="s">
        <v>194</v>
      </c>
      <c r="CZ20" s="45"/>
      <c r="DA20" s="45"/>
      <c r="DB20" s="45"/>
      <c r="DC20" s="44"/>
      <c r="DD20" s="44" t="s">
        <v>122</v>
      </c>
      <c r="DE20" s="44" t="s">
        <v>122</v>
      </c>
      <c r="DF20" s="69" t="s">
        <v>304</v>
      </c>
      <c r="DG20" s="70"/>
      <c r="DH20" s="43" t="s">
        <v>122</v>
      </c>
      <c r="DI20" s="44"/>
      <c r="DJ20" s="45"/>
      <c r="DK20" s="45"/>
      <c r="DL20" s="45"/>
      <c r="DM20" s="44"/>
      <c r="DN20" s="44" t="s">
        <v>122</v>
      </c>
      <c r="DO20" s="44" t="s">
        <v>122</v>
      </c>
      <c r="DP20" s="69"/>
      <c r="DQ20" s="70"/>
      <c r="DR20" s="43" t="s">
        <v>122</v>
      </c>
      <c r="DS20" s="44"/>
      <c r="DT20" s="45"/>
      <c r="DU20" s="45"/>
      <c r="DV20" s="45"/>
      <c r="DW20" s="44"/>
      <c r="DX20" s="44" t="s">
        <v>122</v>
      </c>
      <c r="DY20" s="44" t="s">
        <v>122</v>
      </c>
      <c r="DZ20" s="69"/>
      <c r="EA20" s="70"/>
      <c r="EB20" s="84">
        <f t="shared" si="0"/>
        <v>15000</v>
      </c>
      <c r="EC20" s="85">
        <f t="shared" si="1"/>
        <v>0</v>
      </c>
      <c r="ED20" s="85">
        <f t="shared" si="2"/>
        <v>15000</v>
      </c>
      <c r="EE20" s="128" t="s">
        <v>185</v>
      </c>
      <c r="EF20" s="44">
        <v>2341</v>
      </c>
      <c r="EG20" s="101">
        <v>100</v>
      </c>
      <c r="EH20" s="102"/>
      <c r="EI20" s="70"/>
      <c r="EJ20" s="265">
        <f t="shared" si="3"/>
        <v>2341</v>
      </c>
      <c r="EK20" s="265" t="str">
        <f t="shared" si="4"/>
        <v>COMBUSTIBLES LUBRICANTES ADITIVOS CARBON Y SU DERIVADOS COMO  MATERIA PRIMA</v>
      </c>
      <c r="EL20" s="265">
        <f t="shared" si="5"/>
        <v>0</v>
      </c>
      <c r="EM20" s="265">
        <f t="shared" si="6"/>
        <v>0</v>
      </c>
      <c r="EN20" s="265">
        <f t="shared" si="7"/>
        <v>7500</v>
      </c>
      <c r="EO20" s="265">
        <f t="shared" si="8"/>
        <v>0</v>
      </c>
      <c r="EP20" s="265">
        <f t="shared" si="9"/>
        <v>0</v>
      </c>
      <c r="EQ20" s="265">
        <f t="shared" si="10"/>
        <v>0</v>
      </c>
      <c r="ER20" s="265">
        <f t="shared" si="11"/>
        <v>0</v>
      </c>
      <c r="ES20" s="265">
        <f t="shared" si="12"/>
        <v>7500</v>
      </c>
      <c r="ET20" s="265">
        <f t="shared" si="13"/>
        <v>0</v>
      </c>
      <c r="EU20" s="265">
        <f t="shared" si="14"/>
        <v>0</v>
      </c>
      <c r="EV20" s="265">
        <f t="shared" si="15"/>
        <v>0</v>
      </c>
      <c r="EW20" s="265">
        <f t="shared" si="16"/>
        <v>0</v>
      </c>
      <c r="EX20" s="265">
        <f t="shared" si="17"/>
        <v>15000</v>
      </c>
    </row>
    <row r="21" spans="2:154" ht="60.75" customHeight="1">
      <c r="B21" s="394"/>
      <c r="C21" s="399"/>
      <c r="D21" s="6">
        <v>4</v>
      </c>
      <c r="E21" s="415" t="s">
        <v>178</v>
      </c>
      <c r="F21" s="416"/>
      <c r="G21" s="417"/>
      <c r="H21" s="135" t="s">
        <v>179</v>
      </c>
      <c r="I21" s="40" t="s">
        <v>180</v>
      </c>
      <c r="J21" s="41">
        <v>42005</v>
      </c>
      <c r="K21" s="42">
        <v>42339</v>
      </c>
      <c r="L21" s="43" t="s">
        <v>122</v>
      </c>
      <c r="M21" s="44"/>
      <c r="N21" s="45"/>
      <c r="O21" s="45"/>
      <c r="P21" s="45"/>
      <c r="Q21" s="44"/>
      <c r="R21" s="44" t="s">
        <v>122</v>
      </c>
      <c r="S21" s="44" t="s">
        <v>122</v>
      </c>
      <c r="T21" s="69"/>
      <c r="U21" s="70"/>
      <c r="V21" s="43" t="s">
        <v>122</v>
      </c>
      <c r="W21" s="44" t="s">
        <v>122</v>
      </c>
      <c r="X21" s="45"/>
      <c r="Y21" s="45"/>
      <c r="Z21" s="45"/>
      <c r="AA21" s="44"/>
      <c r="AB21" s="44" t="s">
        <v>122</v>
      </c>
      <c r="AC21" s="44" t="s">
        <v>122</v>
      </c>
      <c r="AD21" s="69" t="s">
        <v>252</v>
      </c>
      <c r="AE21" s="70"/>
      <c r="AF21" s="43" t="s">
        <v>122</v>
      </c>
      <c r="AG21" s="44"/>
      <c r="AH21" s="176">
        <v>2500</v>
      </c>
      <c r="AI21" s="176"/>
      <c r="AJ21" s="176"/>
      <c r="AK21" s="44"/>
      <c r="AL21" s="44" t="s">
        <v>122</v>
      </c>
      <c r="AM21" s="44" t="s">
        <v>122</v>
      </c>
      <c r="AN21" s="69"/>
      <c r="AO21" s="70"/>
      <c r="AP21" s="43" t="s">
        <v>122</v>
      </c>
      <c r="AQ21" s="44"/>
      <c r="AR21" s="45"/>
      <c r="AS21" s="45"/>
      <c r="AT21" s="45"/>
      <c r="AU21" s="44"/>
      <c r="AV21" s="44" t="s">
        <v>122</v>
      </c>
      <c r="AW21" s="44" t="s">
        <v>122</v>
      </c>
      <c r="AX21" s="44"/>
      <c r="AY21" s="44"/>
      <c r="AZ21" s="43" t="s">
        <v>122</v>
      </c>
      <c r="BA21" s="44"/>
      <c r="BB21" s="45"/>
      <c r="BC21" s="45"/>
      <c r="BD21" s="45"/>
      <c r="BE21" s="44"/>
      <c r="BF21" s="44" t="s">
        <v>122</v>
      </c>
      <c r="BG21" s="44" t="s">
        <v>122</v>
      </c>
      <c r="BH21" s="44"/>
      <c r="BI21" s="44"/>
      <c r="BJ21" s="43" t="s">
        <v>122</v>
      </c>
      <c r="BK21" s="44" t="s">
        <v>122</v>
      </c>
      <c r="BL21" s="45"/>
      <c r="BM21" s="45"/>
      <c r="BN21" s="45"/>
      <c r="BO21" s="44"/>
      <c r="BP21" s="44" t="s">
        <v>122</v>
      </c>
      <c r="BQ21" s="44" t="s">
        <v>122</v>
      </c>
      <c r="BR21" s="69" t="s">
        <v>251</v>
      </c>
      <c r="BS21" s="70"/>
      <c r="BT21" s="43" t="s">
        <v>122</v>
      </c>
      <c r="BU21" s="44"/>
      <c r="BV21" s="45"/>
      <c r="BW21" s="45"/>
      <c r="BX21" s="45"/>
      <c r="BY21" s="44"/>
      <c r="BZ21" s="44" t="s">
        <v>122</v>
      </c>
      <c r="CA21" s="44" t="s">
        <v>122</v>
      </c>
      <c r="CB21" s="69" t="s">
        <v>305</v>
      </c>
      <c r="CC21" s="70"/>
      <c r="CD21" s="43" t="s">
        <v>122</v>
      </c>
      <c r="CE21" s="44"/>
      <c r="CF21" s="176">
        <v>2500</v>
      </c>
      <c r="CG21" s="176"/>
      <c r="CH21" s="176"/>
      <c r="CI21" s="44"/>
      <c r="CJ21" s="44" t="s">
        <v>122</v>
      </c>
      <c r="CK21" s="44" t="s">
        <v>122</v>
      </c>
      <c r="CL21" s="69" t="s">
        <v>305</v>
      </c>
      <c r="CM21" s="70"/>
      <c r="CN21" s="43" t="s">
        <v>122</v>
      </c>
      <c r="CO21" s="44"/>
      <c r="CP21" s="45"/>
      <c r="CQ21" s="45"/>
      <c r="CR21" s="45"/>
      <c r="CS21" s="44"/>
      <c r="CT21" s="44" t="s">
        <v>122</v>
      </c>
      <c r="CU21" s="44" t="s">
        <v>122</v>
      </c>
      <c r="CV21" s="69" t="s">
        <v>305</v>
      </c>
      <c r="CW21" s="70"/>
      <c r="CX21" s="43" t="s">
        <v>122</v>
      </c>
      <c r="CY21" s="44"/>
      <c r="CZ21" s="45"/>
      <c r="DA21" s="45"/>
      <c r="DB21" s="45"/>
      <c r="DC21" s="44"/>
      <c r="DD21" s="44" t="s">
        <v>122</v>
      </c>
      <c r="DE21" s="44" t="s">
        <v>122</v>
      </c>
      <c r="DF21" s="69" t="s">
        <v>305</v>
      </c>
      <c r="DG21" s="70"/>
      <c r="DH21" s="43" t="s">
        <v>122</v>
      </c>
      <c r="DI21" s="44"/>
      <c r="DJ21" s="45"/>
      <c r="DK21" s="45"/>
      <c r="DL21" s="45"/>
      <c r="DM21" s="44"/>
      <c r="DN21" s="44" t="s">
        <v>122</v>
      </c>
      <c r="DO21" s="44" t="s">
        <v>122</v>
      </c>
      <c r="DP21" s="69" t="s">
        <v>305</v>
      </c>
      <c r="DQ21" s="70"/>
      <c r="DR21" s="43" t="s">
        <v>122</v>
      </c>
      <c r="DS21" s="44"/>
      <c r="DT21" s="45"/>
      <c r="DU21" s="45"/>
      <c r="DV21" s="45"/>
      <c r="DW21" s="44"/>
      <c r="DX21" s="44" t="s">
        <v>122</v>
      </c>
      <c r="DY21" s="44" t="s">
        <v>122</v>
      </c>
      <c r="DZ21" s="69" t="s">
        <v>305</v>
      </c>
      <c r="EA21" s="70"/>
      <c r="EB21" s="84">
        <f t="shared" si="0"/>
        <v>5000</v>
      </c>
      <c r="EC21" s="85">
        <f t="shared" si="1"/>
        <v>0</v>
      </c>
      <c r="ED21" s="85">
        <f t="shared" si="2"/>
        <v>5000</v>
      </c>
      <c r="EE21" s="128" t="s">
        <v>186</v>
      </c>
      <c r="EF21" s="44">
        <v>2591</v>
      </c>
      <c r="EG21" s="101">
        <v>100</v>
      </c>
      <c r="EH21" s="102"/>
      <c r="EI21" s="70"/>
      <c r="EJ21" s="265">
        <f t="shared" si="3"/>
        <v>2591</v>
      </c>
      <c r="EK21" s="265" t="str">
        <f t="shared" si="4"/>
        <v>OTROS PRODUCOS QUIMICOS (ALCOHOL AGUA DESTILADA ACETONAS)</v>
      </c>
      <c r="EL21" s="265">
        <f t="shared" si="5"/>
        <v>0</v>
      </c>
      <c r="EM21" s="265">
        <f t="shared" si="6"/>
        <v>0</v>
      </c>
      <c r="EN21" s="265">
        <f t="shared" si="7"/>
        <v>2500</v>
      </c>
      <c r="EO21" s="265">
        <f t="shared" si="8"/>
        <v>0</v>
      </c>
      <c r="EP21" s="265">
        <f t="shared" si="9"/>
        <v>0</v>
      </c>
      <c r="EQ21" s="265">
        <f t="shared" si="10"/>
        <v>0</v>
      </c>
      <c r="ER21" s="265">
        <f t="shared" si="11"/>
        <v>0</v>
      </c>
      <c r="ES21" s="265">
        <f t="shared" si="12"/>
        <v>2500</v>
      </c>
      <c r="ET21" s="265">
        <f t="shared" si="13"/>
        <v>0</v>
      </c>
      <c r="EU21" s="265">
        <f t="shared" si="14"/>
        <v>0</v>
      </c>
      <c r="EV21" s="265">
        <f t="shared" si="15"/>
        <v>0</v>
      </c>
      <c r="EW21" s="265">
        <f t="shared" si="16"/>
        <v>0</v>
      </c>
      <c r="EX21" s="265">
        <f t="shared" si="17"/>
        <v>5000</v>
      </c>
    </row>
    <row r="22" spans="2:154" ht="12.75" customHeight="1">
      <c r="B22" s="395"/>
      <c r="C22" s="400"/>
      <c r="D22" s="424"/>
      <c r="E22" s="425"/>
      <c r="F22" s="425"/>
      <c r="G22" s="426"/>
      <c r="H22" s="136"/>
      <c r="I22" s="151"/>
      <c r="J22" s="152"/>
      <c r="K22" s="153"/>
      <c r="L22" s="114"/>
      <c r="M22" s="115"/>
      <c r="N22" s="116"/>
      <c r="O22" s="116"/>
      <c r="P22" s="116"/>
      <c r="Q22" s="115"/>
      <c r="R22" s="115"/>
      <c r="S22" s="115"/>
      <c r="T22" s="123"/>
      <c r="U22" s="124"/>
      <c r="V22" s="114"/>
      <c r="W22" s="115"/>
      <c r="X22" s="116"/>
      <c r="Y22" s="116"/>
      <c r="Z22" s="116"/>
      <c r="AA22" s="115"/>
      <c r="AB22" s="115"/>
      <c r="AC22" s="115"/>
      <c r="AD22" s="123"/>
      <c r="AE22" s="124"/>
      <c r="AF22" s="114"/>
      <c r="AG22" s="115"/>
      <c r="AH22" s="116"/>
      <c r="AI22" s="116"/>
      <c r="AJ22" s="116"/>
      <c r="AK22" s="115"/>
      <c r="AL22" s="115"/>
      <c r="AM22" s="115"/>
      <c r="AN22" s="123"/>
      <c r="AO22" s="124"/>
      <c r="AP22" s="114"/>
      <c r="AQ22" s="115"/>
      <c r="AR22" s="116"/>
      <c r="AS22" s="116"/>
      <c r="AT22" s="116"/>
      <c r="AU22" s="115"/>
      <c r="AV22" s="115"/>
      <c r="AW22" s="115"/>
      <c r="AX22" s="123"/>
      <c r="AY22" s="124"/>
      <c r="AZ22" s="114"/>
      <c r="BA22" s="115"/>
      <c r="BB22" s="116"/>
      <c r="BC22" s="116"/>
      <c r="BD22" s="116"/>
      <c r="BE22" s="115"/>
      <c r="BF22" s="115"/>
      <c r="BG22" s="115"/>
      <c r="BH22" s="123"/>
      <c r="BI22" s="124"/>
      <c r="BJ22" s="114"/>
      <c r="BK22" s="115"/>
      <c r="BL22" s="116"/>
      <c r="BM22" s="116"/>
      <c r="BN22" s="116"/>
      <c r="BO22" s="115"/>
      <c r="BP22" s="115"/>
      <c r="BQ22" s="115"/>
      <c r="BR22" s="123"/>
      <c r="BS22" s="124"/>
      <c r="BT22" s="114"/>
      <c r="BU22" s="115"/>
      <c r="BV22" s="116"/>
      <c r="BW22" s="116"/>
      <c r="BX22" s="116"/>
      <c r="BY22" s="115"/>
      <c r="BZ22" s="115"/>
      <c r="CA22" s="115"/>
      <c r="CB22" s="123"/>
      <c r="CC22" s="124"/>
      <c r="CD22" s="114"/>
      <c r="CE22" s="115"/>
      <c r="CF22" s="116"/>
      <c r="CG22" s="116"/>
      <c r="CH22" s="116"/>
      <c r="CI22" s="115"/>
      <c r="CJ22" s="115"/>
      <c r="CK22" s="115"/>
      <c r="CL22" s="123"/>
      <c r="CM22" s="124"/>
      <c r="CN22" s="114"/>
      <c r="CO22" s="115"/>
      <c r="CP22" s="116"/>
      <c r="CQ22" s="116"/>
      <c r="CR22" s="116"/>
      <c r="CS22" s="115"/>
      <c r="CT22" s="115"/>
      <c r="CU22" s="115"/>
      <c r="CV22" s="123"/>
      <c r="CW22" s="124"/>
      <c r="CX22" s="114"/>
      <c r="CY22" s="115"/>
      <c r="CZ22" s="116"/>
      <c r="DA22" s="116"/>
      <c r="DB22" s="116"/>
      <c r="DC22" s="115"/>
      <c r="DD22" s="115"/>
      <c r="DE22" s="115"/>
      <c r="DF22" s="123"/>
      <c r="DG22" s="124"/>
      <c r="DH22" s="114"/>
      <c r="DI22" s="115"/>
      <c r="DJ22" s="116"/>
      <c r="DK22" s="116"/>
      <c r="DL22" s="116"/>
      <c r="DM22" s="115"/>
      <c r="DN22" s="115"/>
      <c r="DO22" s="115"/>
      <c r="DP22" s="123"/>
      <c r="DQ22" s="124"/>
      <c r="DR22" s="114"/>
      <c r="DS22" s="115"/>
      <c r="DT22" s="116"/>
      <c r="DU22" s="116"/>
      <c r="DV22" s="116"/>
      <c r="DW22" s="115"/>
      <c r="DX22" s="115"/>
      <c r="DY22" s="115"/>
      <c r="DZ22" s="123"/>
      <c r="EA22" s="124"/>
      <c r="EB22" s="189">
        <f t="shared" si="0"/>
        <v>0</v>
      </c>
      <c r="EC22" s="190">
        <f t="shared" si="1"/>
        <v>0</v>
      </c>
      <c r="ED22" s="190">
        <f t="shared" si="2"/>
        <v>0</v>
      </c>
      <c r="EE22" s="129"/>
      <c r="EF22" s="191"/>
      <c r="EG22" s="131"/>
      <c r="EH22" s="132"/>
      <c r="EI22" s="124"/>
      <c r="EJ22" s="265">
        <f t="shared" si="3"/>
        <v>0</v>
      </c>
      <c r="EK22" s="265">
        <f t="shared" si="4"/>
        <v>0</v>
      </c>
      <c r="EL22" s="265">
        <f t="shared" si="5"/>
        <v>0</v>
      </c>
      <c r="EM22" s="265">
        <f t="shared" si="6"/>
        <v>0</v>
      </c>
      <c r="EN22" s="265">
        <f t="shared" si="7"/>
        <v>0</v>
      </c>
      <c r="EO22" s="265">
        <f t="shared" si="8"/>
        <v>0</v>
      </c>
      <c r="EP22" s="265">
        <f t="shared" si="9"/>
        <v>0</v>
      </c>
      <c r="EQ22" s="265">
        <f t="shared" si="10"/>
        <v>0</v>
      </c>
      <c r="ER22" s="265">
        <f t="shared" si="11"/>
        <v>0</v>
      </c>
      <c r="ES22" s="265">
        <f t="shared" si="12"/>
        <v>0</v>
      </c>
      <c r="ET22" s="265">
        <f t="shared" si="13"/>
        <v>0</v>
      </c>
      <c r="EU22" s="265">
        <f t="shared" si="14"/>
        <v>0</v>
      </c>
      <c r="EV22" s="265">
        <f t="shared" si="15"/>
        <v>0</v>
      </c>
      <c r="EW22" s="265">
        <f t="shared" si="16"/>
        <v>0</v>
      </c>
      <c r="EX22" s="265">
        <f t="shared" si="17"/>
        <v>0</v>
      </c>
    </row>
    <row r="23" spans="2:154" ht="46.5" customHeight="1">
      <c r="B23" s="396">
        <v>2</v>
      </c>
      <c r="C23" s="401" t="s">
        <v>187</v>
      </c>
      <c r="D23" s="137">
        <v>1</v>
      </c>
      <c r="E23" s="412" t="s">
        <v>188</v>
      </c>
      <c r="F23" s="413"/>
      <c r="G23" s="414"/>
      <c r="H23" s="138" t="s">
        <v>179</v>
      </c>
      <c r="I23" s="154" t="s">
        <v>189</v>
      </c>
      <c r="J23" s="155">
        <v>42005</v>
      </c>
      <c r="K23" s="156">
        <v>42339</v>
      </c>
      <c r="L23" s="157" t="s">
        <v>122</v>
      </c>
      <c r="M23" s="158"/>
      <c r="N23" s="159"/>
      <c r="O23" s="159"/>
      <c r="P23" s="159"/>
      <c r="Q23" s="158"/>
      <c r="R23" s="158"/>
      <c r="S23" s="158"/>
      <c r="T23" s="177"/>
      <c r="U23" s="178"/>
      <c r="V23" s="157"/>
      <c r="W23" s="158"/>
      <c r="X23" s="159"/>
      <c r="Y23" s="159"/>
      <c r="Z23" s="159"/>
      <c r="AA23" s="158"/>
      <c r="AB23" s="158"/>
      <c r="AC23" s="158"/>
      <c r="AD23" s="177"/>
      <c r="AE23" s="178"/>
      <c r="AF23" s="157" t="s">
        <v>122</v>
      </c>
      <c r="AG23" s="158" t="s">
        <v>122</v>
      </c>
      <c r="AH23" s="159"/>
      <c r="AI23" s="159"/>
      <c r="AJ23" s="159"/>
      <c r="AK23" s="158"/>
      <c r="AL23" s="158" t="s">
        <v>122</v>
      </c>
      <c r="AM23" s="158"/>
      <c r="AN23" s="177" t="s">
        <v>253</v>
      </c>
      <c r="AO23" s="178"/>
      <c r="AP23" s="157" t="s">
        <v>122</v>
      </c>
      <c r="AQ23" s="158"/>
      <c r="AR23" s="184">
        <v>33000</v>
      </c>
      <c r="AS23" s="184"/>
      <c r="AT23" s="184"/>
      <c r="AU23" s="158"/>
      <c r="AV23" s="158" t="s">
        <v>122</v>
      </c>
      <c r="AW23" s="158"/>
      <c r="AX23" s="177"/>
      <c r="AY23" s="178"/>
      <c r="AZ23" s="157" t="s">
        <v>122</v>
      </c>
      <c r="BA23" s="158"/>
      <c r="BB23" s="159"/>
      <c r="BC23" s="159"/>
      <c r="BD23" s="159"/>
      <c r="BE23" s="158"/>
      <c r="BF23" s="158" t="s">
        <v>122</v>
      </c>
      <c r="BG23" s="158"/>
      <c r="BH23" s="177"/>
      <c r="BI23" s="178"/>
      <c r="BJ23" s="157"/>
      <c r="BK23" s="158"/>
      <c r="BL23" s="159"/>
      <c r="BM23" s="159"/>
      <c r="BN23" s="159"/>
      <c r="BO23" s="158"/>
      <c r="BP23" s="158" t="s">
        <v>122</v>
      </c>
      <c r="BQ23" s="158"/>
      <c r="BR23" s="177"/>
      <c r="BS23" s="178"/>
      <c r="BT23" s="157"/>
      <c r="BU23" s="158"/>
      <c r="BV23" s="159"/>
      <c r="BW23" s="159"/>
      <c r="BX23" s="159"/>
      <c r="BY23" s="158"/>
      <c r="BZ23" s="158"/>
      <c r="CA23" s="158"/>
      <c r="CB23" s="177"/>
      <c r="CC23" s="178"/>
      <c r="CD23" s="157"/>
      <c r="CE23" s="158"/>
      <c r="CF23" s="159"/>
      <c r="CG23" s="159"/>
      <c r="CH23" s="159"/>
      <c r="CI23" s="158"/>
      <c r="CJ23" s="158"/>
      <c r="CK23" s="158"/>
      <c r="CL23" s="177"/>
      <c r="CM23" s="178"/>
      <c r="CN23" s="157"/>
      <c r="CO23" s="158"/>
      <c r="CP23" s="159"/>
      <c r="CQ23" s="159"/>
      <c r="CR23" s="159"/>
      <c r="CS23" s="158"/>
      <c r="CT23" s="158"/>
      <c r="CU23" s="158"/>
      <c r="CV23" s="177"/>
      <c r="CW23" s="178"/>
      <c r="CX23" s="157"/>
      <c r="CY23" s="158"/>
      <c r="CZ23" s="159"/>
      <c r="DA23" s="159"/>
      <c r="DB23" s="159"/>
      <c r="DC23" s="158"/>
      <c r="DD23" s="158"/>
      <c r="DE23" s="158"/>
      <c r="DF23" s="177"/>
      <c r="DG23" s="178"/>
      <c r="DH23" s="157"/>
      <c r="DI23" s="158"/>
      <c r="DJ23" s="159"/>
      <c r="DK23" s="159"/>
      <c r="DL23" s="159"/>
      <c r="DM23" s="158"/>
      <c r="DN23" s="158"/>
      <c r="DO23" s="158"/>
      <c r="DP23" s="177"/>
      <c r="DQ23" s="178"/>
      <c r="DR23" s="157"/>
      <c r="DS23" s="158"/>
      <c r="DT23" s="159"/>
      <c r="DU23" s="159"/>
      <c r="DV23" s="159"/>
      <c r="DW23" s="158"/>
      <c r="DX23" s="158"/>
      <c r="DY23" s="158"/>
      <c r="DZ23" s="177"/>
      <c r="EA23" s="178"/>
      <c r="EB23" s="192">
        <f t="shared" si="0"/>
        <v>33000</v>
      </c>
      <c r="EC23" s="193">
        <f t="shared" si="1"/>
        <v>0</v>
      </c>
      <c r="ED23" s="193">
        <f t="shared" si="2"/>
        <v>33000</v>
      </c>
      <c r="EE23" s="194" t="s">
        <v>190</v>
      </c>
      <c r="EF23" s="195">
        <v>3541</v>
      </c>
      <c r="EG23" s="207">
        <v>100</v>
      </c>
      <c r="EH23" s="208"/>
      <c r="EI23" s="178"/>
      <c r="EJ23" s="265">
        <f t="shared" si="3"/>
        <v>3541</v>
      </c>
      <c r="EK23" s="265" t="str">
        <f t="shared" si="4"/>
        <v>INSTALACCION Y REPARACCION DEL EQUIPO DE LABORATORIO</v>
      </c>
      <c r="EL23" s="265">
        <f t="shared" si="5"/>
        <v>0</v>
      </c>
      <c r="EM23" s="265">
        <f t="shared" si="6"/>
        <v>0</v>
      </c>
      <c r="EN23" s="265">
        <f t="shared" si="7"/>
        <v>0</v>
      </c>
      <c r="EO23" s="265">
        <f t="shared" si="8"/>
        <v>33000</v>
      </c>
      <c r="EP23" s="265">
        <f t="shared" si="9"/>
        <v>0</v>
      </c>
      <c r="EQ23" s="265">
        <f t="shared" si="10"/>
        <v>0</v>
      </c>
      <c r="ER23" s="265">
        <f t="shared" si="11"/>
        <v>0</v>
      </c>
      <c r="ES23" s="265">
        <f t="shared" si="12"/>
        <v>0</v>
      </c>
      <c r="ET23" s="265">
        <f t="shared" si="13"/>
        <v>0</v>
      </c>
      <c r="EU23" s="265">
        <f t="shared" si="14"/>
        <v>0</v>
      </c>
      <c r="EV23" s="265">
        <f t="shared" si="15"/>
        <v>0</v>
      </c>
      <c r="EW23" s="265">
        <f t="shared" si="16"/>
        <v>0</v>
      </c>
      <c r="EX23" s="265">
        <f t="shared" si="17"/>
        <v>33000</v>
      </c>
    </row>
    <row r="24" spans="2:154" ht="46.5" customHeight="1">
      <c r="B24" s="394"/>
      <c r="C24" s="399"/>
      <c r="D24" s="6">
        <v>2</v>
      </c>
      <c r="E24" s="415" t="s">
        <v>191</v>
      </c>
      <c r="F24" s="416"/>
      <c r="G24" s="417"/>
      <c r="H24" s="7" t="s">
        <v>179</v>
      </c>
      <c r="I24" s="40" t="s">
        <v>189</v>
      </c>
      <c r="J24" s="41">
        <v>42005</v>
      </c>
      <c r="K24" s="42">
        <v>42339</v>
      </c>
      <c r="L24" s="43" t="s">
        <v>122</v>
      </c>
      <c r="M24" s="44"/>
      <c r="N24" s="45"/>
      <c r="O24" s="45"/>
      <c r="P24" s="45"/>
      <c r="Q24" s="44"/>
      <c r="R24" s="44"/>
      <c r="S24" s="44"/>
      <c r="T24" s="69"/>
      <c r="U24" s="70"/>
      <c r="V24" s="43"/>
      <c r="W24" s="44"/>
      <c r="X24" s="45"/>
      <c r="Y24" s="45"/>
      <c r="Z24" s="45"/>
      <c r="AA24" s="44"/>
      <c r="AB24" s="44"/>
      <c r="AC24" s="44"/>
      <c r="AD24" s="69"/>
      <c r="AE24" s="70"/>
      <c r="AF24" s="43"/>
      <c r="AG24" s="44" t="s">
        <v>122</v>
      </c>
      <c r="AH24" s="45"/>
      <c r="AI24" s="45"/>
      <c r="AJ24" s="45"/>
      <c r="AK24" s="44"/>
      <c r="AL24" s="44" t="s">
        <v>122</v>
      </c>
      <c r="AM24" s="44"/>
      <c r="AN24" s="69" t="s">
        <v>254</v>
      </c>
      <c r="AO24" s="70"/>
      <c r="AP24" s="43" t="s">
        <v>122</v>
      </c>
      <c r="AQ24" s="44"/>
      <c r="AR24" s="45">
        <v>14000</v>
      </c>
      <c r="AS24" s="45"/>
      <c r="AT24" s="45"/>
      <c r="AU24" s="44"/>
      <c r="AV24" s="44" t="s">
        <v>122</v>
      </c>
      <c r="AW24" s="44"/>
      <c r="AX24" s="69"/>
      <c r="AY24" s="70"/>
      <c r="AZ24" s="43" t="s">
        <v>122</v>
      </c>
      <c r="BA24" s="44"/>
      <c r="BB24" s="176">
        <v>15000</v>
      </c>
      <c r="BC24" s="176"/>
      <c r="BD24" s="176"/>
      <c r="BE24" s="44"/>
      <c r="BF24" s="44" t="s">
        <v>122</v>
      </c>
      <c r="BG24" s="44"/>
      <c r="BH24" s="69"/>
      <c r="BI24" s="70"/>
      <c r="BJ24" s="43" t="s">
        <v>122</v>
      </c>
      <c r="BK24" s="44"/>
      <c r="BL24" s="45"/>
      <c r="BM24" s="45"/>
      <c r="BN24" s="45"/>
      <c r="BO24" s="44"/>
      <c r="BP24" s="44"/>
      <c r="BQ24" s="44"/>
      <c r="BR24" s="69"/>
      <c r="BS24" s="70"/>
      <c r="BT24" s="43"/>
      <c r="BU24" s="44"/>
      <c r="BV24" s="45"/>
      <c r="BW24" s="45"/>
      <c r="BX24" s="45"/>
      <c r="BY24" s="44"/>
      <c r="BZ24" s="44"/>
      <c r="CA24" s="44"/>
      <c r="CB24" s="69"/>
      <c r="CC24" s="70"/>
      <c r="CD24" s="43"/>
      <c r="CE24" s="44"/>
      <c r="CF24" s="45"/>
      <c r="CG24" s="45"/>
      <c r="CH24" s="45"/>
      <c r="CI24" s="44"/>
      <c r="CJ24" s="44"/>
      <c r="CK24" s="44"/>
      <c r="CL24" s="69"/>
      <c r="CM24" s="70"/>
      <c r="CN24" s="43"/>
      <c r="CO24" s="44"/>
      <c r="CP24" s="176"/>
      <c r="CQ24" s="176"/>
      <c r="CR24" s="176"/>
      <c r="CS24" s="44"/>
      <c r="CT24" s="44"/>
      <c r="CU24" s="44"/>
      <c r="CV24" s="69"/>
      <c r="CW24" s="70"/>
      <c r="CX24" s="43"/>
      <c r="CY24" s="44"/>
      <c r="CZ24" s="45"/>
      <c r="DA24" s="45"/>
      <c r="DB24" s="45"/>
      <c r="DC24" s="44"/>
      <c r="DD24" s="44"/>
      <c r="DE24" s="44"/>
      <c r="DF24" s="69"/>
      <c r="DG24" s="70"/>
      <c r="DH24" s="43"/>
      <c r="DI24" s="44"/>
      <c r="DJ24" s="45"/>
      <c r="DK24" s="45"/>
      <c r="DL24" s="45"/>
      <c r="DM24" s="44"/>
      <c r="DN24" s="44"/>
      <c r="DO24" s="44"/>
      <c r="DP24" s="69"/>
      <c r="DQ24" s="70"/>
      <c r="DR24" s="43"/>
      <c r="DS24" s="44"/>
      <c r="DT24" s="45"/>
      <c r="DU24" s="45"/>
      <c r="DV24" s="45"/>
      <c r="DW24" s="44"/>
      <c r="DX24" s="44"/>
      <c r="DY24" s="44"/>
      <c r="DZ24" s="69"/>
      <c r="EA24" s="70"/>
      <c r="EB24" s="84">
        <f t="shared" si="0"/>
        <v>29000</v>
      </c>
      <c r="EC24" s="85">
        <f t="shared" si="1"/>
        <v>0</v>
      </c>
      <c r="ED24" s="85">
        <f t="shared" si="2"/>
        <v>29000</v>
      </c>
      <c r="EE24" s="128" t="s">
        <v>190</v>
      </c>
      <c r="EF24" s="196">
        <v>3541</v>
      </c>
      <c r="EG24" s="101">
        <v>100</v>
      </c>
      <c r="EH24" s="102"/>
      <c r="EI24" s="70"/>
      <c r="EJ24" s="265">
        <f t="shared" si="3"/>
        <v>3541</v>
      </c>
      <c r="EK24" s="265" t="str">
        <f t="shared" si="4"/>
        <v>INSTALACCION Y REPARACCION DEL EQUIPO DE LABORATORIO</v>
      </c>
      <c r="EL24" s="265">
        <f t="shared" si="5"/>
        <v>0</v>
      </c>
      <c r="EM24" s="265">
        <f t="shared" si="6"/>
        <v>0</v>
      </c>
      <c r="EN24" s="265">
        <f t="shared" si="7"/>
        <v>0</v>
      </c>
      <c r="EO24" s="265">
        <f t="shared" si="8"/>
        <v>14000</v>
      </c>
      <c r="EP24" s="265">
        <f t="shared" si="9"/>
        <v>15000</v>
      </c>
      <c r="EQ24" s="265">
        <f t="shared" si="10"/>
        <v>0</v>
      </c>
      <c r="ER24" s="265">
        <f t="shared" si="11"/>
        <v>0</v>
      </c>
      <c r="ES24" s="265">
        <f t="shared" si="12"/>
        <v>0</v>
      </c>
      <c r="ET24" s="265">
        <f t="shared" si="13"/>
        <v>0</v>
      </c>
      <c r="EU24" s="265">
        <f t="shared" si="14"/>
        <v>0</v>
      </c>
      <c r="EV24" s="265">
        <f t="shared" si="15"/>
        <v>0</v>
      </c>
      <c r="EW24" s="265">
        <f t="shared" si="16"/>
        <v>0</v>
      </c>
      <c r="EX24" s="265">
        <f t="shared" si="17"/>
        <v>29000</v>
      </c>
    </row>
    <row r="25" spans="2:154" ht="79.5" customHeight="1">
      <c r="B25" s="394"/>
      <c r="C25" s="399"/>
      <c r="D25" s="6">
        <v>3</v>
      </c>
      <c r="E25" s="415" t="s">
        <v>192</v>
      </c>
      <c r="F25" s="416"/>
      <c r="G25" s="417"/>
      <c r="H25" s="7" t="s">
        <v>179</v>
      </c>
      <c r="I25" s="40" t="s">
        <v>189</v>
      </c>
      <c r="J25" s="41">
        <v>42005</v>
      </c>
      <c r="K25" s="42">
        <v>42339</v>
      </c>
      <c r="L25" s="43" t="s">
        <v>122</v>
      </c>
      <c r="M25" s="44"/>
      <c r="N25" s="45"/>
      <c r="O25" s="45"/>
      <c r="P25" s="45"/>
      <c r="Q25" s="44"/>
      <c r="R25" s="44"/>
      <c r="S25" s="44"/>
      <c r="T25" s="69" t="s">
        <v>255</v>
      </c>
      <c r="U25" s="70"/>
      <c r="V25" s="43"/>
      <c r="W25" s="44"/>
      <c r="X25" s="45"/>
      <c r="Y25" s="45"/>
      <c r="Z25" s="45"/>
      <c r="AA25" s="44"/>
      <c r="AB25" s="44"/>
      <c r="AC25" s="44"/>
      <c r="AD25" s="69" t="s">
        <v>255</v>
      </c>
      <c r="AE25" s="70"/>
      <c r="AF25" s="43"/>
      <c r="AG25" s="44"/>
      <c r="AH25" s="45"/>
      <c r="AI25" s="45"/>
      <c r="AJ25" s="45"/>
      <c r="AK25" s="44"/>
      <c r="AL25" s="44"/>
      <c r="AM25" s="44"/>
      <c r="AN25" s="69" t="s">
        <v>255</v>
      </c>
      <c r="AO25" s="70"/>
      <c r="AP25" s="43"/>
      <c r="AQ25" s="44"/>
      <c r="AR25" s="45"/>
      <c r="AS25" s="45"/>
      <c r="AT25" s="45"/>
      <c r="AU25" s="44"/>
      <c r="AV25" s="44"/>
      <c r="AW25" s="44"/>
      <c r="AX25" s="69" t="s">
        <v>255</v>
      </c>
      <c r="AY25" s="70"/>
      <c r="AZ25" s="43"/>
      <c r="BA25" s="44"/>
      <c r="BB25" s="45"/>
      <c r="BC25" s="45"/>
      <c r="BD25" s="45"/>
      <c r="BE25" s="44"/>
      <c r="BF25" s="44"/>
      <c r="BG25" s="44"/>
      <c r="BH25" s="69" t="s">
        <v>255</v>
      </c>
      <c r="BI25" s="70"/>
      <c r="BJ25" s="43"/>
      <c r="BK25" s="44"/>
      <c r="BL25" s="45"/>
      <c r="BM25" s="45"/>
      <c r="BN25" s="45"/>
      <c r="BO25" s="44"/>
      <c r="BP25" s="44"/>
      <c r="BQ25" s="44"/>
      <c r="BR25" s="69" t="s">
        <v>255</v>
      </c>
      <c r="BS25" s="70"/>
      <c r="BT25" s="43"/>
      <c r="BU25" s="44"/>
      <c r="BV25" s="45"/>
      <c r="BW25" s="45"/>
      <c r="BX25" s="45"/>
      <c r="BY25" s="44"/>
      <c r="BZ25" s="44"/>
      <c r="CA25" s="44"/>
      <c r="CB25" s="69" t="s">
        <v>255</v>
      </c>
      <c r="CC25" s="70"/>
      <c r="CD25" s="43" t="s">
        <v>122</v>
      </c>
      <c r="CE25" s="44"/>
      <c r="CF25" s="45"/>
      <c r="CG25" s="45"/>
      <c r="CH25" s="45"/>
      <c r="CI25" s="44"/>
      <c r="CJ25" s="44" t="s">
        <v>122</v>
      </c>
      <c r="CK25" s="44"/>
      <c r="CL25" s="69" t="s">
        <v>255</v>
      </c>
      <c r="CM25" s="70"/>
      <c r="CN25" s="43" t="s">
        <v>122</v>
      </c>
      <c r="CO25" s="44" t="s">
        <v>194</v>
      </c>
      <c r="CP25" s="176">
        <v>31000</v>
      </c>
      <c r="CQ25" s="176"/>
      <c r="CR25" s="176"/>
      <c r="CS25" s="44"/>
      <c r="CT25" s="44" t="s">
        <v>122</v>
      </c>
      <c r="CU25" s="44"/>
      <c r="CV25" s="69" t="s">
        <v>306</v>
      </c>
      <c r="CW25" s="70"/>
      <c r="CX25" s="43" t="s">
        <v>122</v>
      </c>
      <c r="CY25" s="44"/>
      <c r="CZ25" s="45"/>
      <c r="DA25" s="45"/>
      <c r="DB25" s="45"/>
      <c r="DC25" s="44"/>
      <c r="DD25" s="44" t="s">
        <v>122</v>
      </c>
      <c r="DE25" s="44"/>
      <c r="DF25" s="69"/>
      <c r="DG25" s="70"/>
      <c r="DH25" s="43" t="s">
        <v>122</v>
      </c>
      <c r="DI25" s="44"/>
      <c r="DJ25" s="45"/>
      <c r="DK25" s="45"/>
      <c r="DL25" s="45"/>
      <c r="DM25" s="44"/>
      <c r="DN25" s="44" t="s">
        <v>122</v>
      </c>
      <c r="DO25" s="44"/>
      <c r="DP25" s="69"/>
      <c r="DQ25" s="70"/>
      <c r="DR25" s="43"/>
      <c r="DS25" s="44"/>
      <c r="DT25" s="45"/>
      <c r="DU25" s="45"/>
      <c r="DV25" s="45"/>
      <c r="DW25" s="44"/>
      <c r="DX25" s="44"/>
      <c r="DY25" s="44"/>
      <c r="DZ25" s="69"/>
      <c r="EA25" s="70"/>
      <c r="EB25" s="84">
        <f t="shared" si="0"/>
        <v>31000</v>
      </c>
      <c r="EC25" s="85">
        <f t="shared" si="1"/>
        <v>0</v>
      </c>
      <c r="ED25" s="85">
        <f t="shared" si="2"/>
        <v>31000</v>
      </c>
      <c r="EE25" s="128" t="s">
        <v>190</v>
      </c>
      <c r="EF25" s="196">
        <v>3541</v>
      </c>
      <c r="EG25" s="101">
        <v>100</v>
      </c>
      <c r="EH25" s="102"/>
      <c r="EI25" s="70"/>
      <c r="EJ25" s="265">
        <f t="shared" si="3"/>
        <v>3541</v>
      </c>
      <c r="EK25" s="265" t="str">
        <f t="shared" si="4"/>
        <v>INSTALACCION Y REPARACCION DEL EQUIPO DE LABORATORIO</v>
      </c>
      <c r="EL25" s="265">
        <f t="shared" si="5"/>
        <v>0</v>
      </c>
      <c r="EM25" s="265">
        <f t="shared" si="6"/>
        <v>0</v>
      </c>
      <c r="EN25" s="265">
        <f t="shared" si="7"/>
        <v>0</v>
      </c>
      <c r="EO25" s="265">
        <f t="shared" si="8"/>
        <v>0</v>
      </c>
      <c r="EP25" s="265">
        <f t="shared" si="9"/>
        <v>0</v>
      </c>
      <c r="EQ25" s="265">
        <f t="shared" si="10"/>
        <v>0</v>
      </c>
      <c r="ER25" s="265">
        <f t="shared" si="11"/>
        <v>0</v>
      </c>
      <c r="ES25" s="265">
        <f t="shared" si="12"/>
        <v>0</v>
      </c>
      <c r="ET25" s="265">
        <f t="shared" si="13"/>
        <v>31000</v>
      </c>
      <c r="EU25" s="265">
        <f t="shared" si="14"/>
        <v>0</v>
      </c>
      <c r="EV25" s="265">
        <f t="shared" si="15"/>
        <v>0</v>
      </c>
      <c r="EW25" s="265">
        <f t="shared" si="16"/>
        <v>0</v>
      </c>
      <c r="EX25" s="265">
        <f t="shared" si="17"/>
        <v>31000</v>
      </c>
    </row>
    <row r="26" spans="2:154" ht="53.25" customHeight="1">
      <c r="B26" s="394"/>
      <c r="C26" s="399"/>
      <c r="D26" s="6">
        <v>4</v>
      </c>
      <c r="E26" s="415" t="s">
        <v>193</v>
      </c>
      <c r="F26" s="416"/>
      <c r="G26" s="417"/>
      <c r="H26" s="7" t="s">
        <v>179</v>
      </c>
      <c r="I26" s="40" t="s">
        <v>189</v>
      </c>
      <c r="J26" s="41">
        <v>42005</v>
      </c>
      <c r="K26" s="42">
        <v>42339</v>
      </c>
      <c r="L26" s="43"/>
      <c r="M26" s="44"/>
      <c r="N26" s="45"/>
      <c r="O26" s="45"/>
      <c r="P26" s="45"/>
      <c r="Q26" s="44"/>
      <c r="R26" s="44"/>
      <c r="S26" s="44"/>
      <c r="T26" s="69"/>
      <c r="U26" s="70"/>
      <c r="V26" s="43"/>
      <c r="W26" s="44"/>
      <c r="X26" s="45"/>
      <c r="Y26" s="45"/>
      <c r="Z26" s="45"/>
      <c r="AA26" s="44"/>
      <c r="AB26" s="44"/>
      <c r="AC26" s="44"/>
      <c r="AD26" s="69"/>
      <c r="AE26" s="70"/>
      <c r="AF26" s="43"/>
      <c r="AG26" s="44"/>
      <c r="AH26" s="45"/>
      <c r="AI26" s="45"/>
      <c r="AJ26" s="45"/>
      <c r="AK26" s="44"/>
      <c r="AL26" s="44"/>
      <c r="AM26" s="44"/>
      <c r="AN26" s="69"/>
      <c r="AO26" s="70"/>
      <c r="AP26" s="43" t="s">
        <v>122</v>
      </c>
      <c r="AQ26" s="44" t="s">
        <v>122</v>
      </c>
      <c r="AR26" s="45">
        <v>28000</v>
      </c>
      <c r="AS26" s="45"/>
      <c r="AT26" s="45"/>
      <c r="AU26" s="44"/>
      <c r="AV26" s="44" t="s">
        <v>122</v>
      </c>
      <c r="AW26" s="44"/>
      <c r="AX26" s="69" t="s">
        <v>256</v>
      </c>
      <c r="AY26" s="70"/>
      <c r="AZ26" s="43"/>
      <c r="BA26" s="44"/>
      <c r="BB26" s="45"/>
      <c r="BC26" s="45"/>
      <c r="BD26" s="45"/>
      <c r="BE26" s="44"/>
      <c r="BF26" s="44"/>
      <c r="BG26" s="44"/>
      <c r="BH26" s="69"/>
      <c r="BI26" s="70"/>
      <c r="BJ26" s="43"/>
      <c r="BK26" s="44"/>
      <c r="BL26" s="45"/>
      <c r="BM26" s="45"/>
      <c r="BN26" s="45"/>
      <c r="BO26" s="44"/>
      <c r="BP26" s="44"/>
      <c r="BQ26" s="44"/>
      <c r="BR26" s="69"/>
      <c r="BS26" s="70"/>
      <c r="BT26" s="43"/>
      <c r="BU26" s="44"/>
      <c r="BV26" s="45"/>
      <c r="BW26" s="45"/>
      <c r="BX26" s="45"/>
      <c r="BY26" s="44"/>
      <c r="BZ26" s="44"/>
      <c r="CA26" s="44"/>
      <c r="CB26" s="69"/>
      <c r="CC26" s="70"/>
      <c r="CD26" s="43"/>
      <c r="CE26" s="44"/>
      <c r="CF26" s="45"/>
      <c r="CG26" s="45"/>
      <c r="CH26" s="45"/>
      <c r="CI26" s="44"/>
      <c r="CJ26" s="44"/>
      <c r="CK26" s="44"/>
      <c r="CL26" s="69"/>
      <c r="CM26" s="70"/>
      <c r="CN26" s="43"/>
      <c r="CO26" s="44"/>
      <c r="CP26" s="176"/>
      <c r="CQ26" s="176"/>
      <c r="CR26" s="176"/>
      <c r="CS26" s="44"/>
      <c r="CT26" s="44"/>
      <c r="CU26" s="44"/>
      <c r="CV26" s="69"/>
      <c r="CW26" s="70"/>
      <c r="CX26" s="43"/>
      <c r="CY26" s="44"/>
      <c r="CZ26" s="45"/>
      <c r="DA26" s="45"/>
      <c r="DB26" s="45"/>
      <c r="DC26" s="44"/>
      <c r="DD26" s="44"/>
      <c r="DE26" s="44"/>
      <c r="DF26" s="69"/>
      <c r="DG26" s="70"/>
      <c r="DH26" s="43"/>
      <c r="DI26" s="44"/>
      <c r="DJ26" s="45"/>
      <c r="DK26" s="45"/>
      <c r="DL26" s="45"/>
      <c r="DM26" s="44"/>
      <c r="DN26" s="44"/>
      <c r="DO26" s="44"/>
      <c r="DP26" s="69"/>
      <c r="DQ26" s="70"/>
      <c r="DR26" s="43"/>
      <c r="DS26" s="44"/>
      <c r="DT26" s="45"/>
      <c r="DU26" s="45"/>
      <c r="DV26" s="45"/>
      <c r="DW26" s="44"/>
      <c r="DX26" s="44"/>
      <c r="DY26" s="44"/>
      <c r="DZ26" s="69"/>
      <c r="EA26" s="70"/>
      <c r="EB26" s="84">
        <f t="shared" si="0"/>
        <v>28000</v>
      </c>
      <c r="EC26" s="85">
        <f t="shared" si="1"/>
        <v>0</v>
      </c>
      <c r="ED26" s="85">
        <f t="shared" si="2"/>
        <v>28000</v>
      </c>
      <c r="EE26" s="128" t="s">
        <v>190</v>
      </c>
      <c r="EF26" s="196">
        <v>3541</v>
      </c>
      <c r="EG26" s="101">
        <v>100</v>
      </c>
      <c r="EH26" s="102"/>
      <c r="EI26" s="70"/>
      <c r="EJ26" s="265">
        <f t="shared" si="3"/>
        <v>3541</v>
      </c>
      <c r="EK26" s="265" t="str">
        <f t="shared" si="4"/>
        <v>INSTALACCION Y REPARACCION DEL EQUIPO DE LABORATORIO</v>
      </c>
      <c r="EL26" s="265">
        <f t="shared" si="5"/>
        <v>0</v>
      </c>
      <c r="EM26" s="265">
        <f t="shared" si="6"/>
        <v>0</v>
      </c>
      <c r="EN26" s="265">
        <f t="shared" si="7"/>
        <v>0</v>
      </c>
      <c r="EO26" s="265">
        <f t="shared" si="8"/>
        <v>28000</v>
      </c>
      <c r="EP26" s="265">
        <f t="shared" si="9"/>
        <v>0</v>
      </c>
      <c r="EQ26" s="265">
        <f t="shared" si="10"/>
        <v>0</v>
      </c>
      <c r="ER26" s="265">
        <f t="shared" si="11"/>
        <v>0</v>
      </c>
      <c r="ES26" s="265">
        <f t="shared" si="12"/>
        <v>0</v>
      </c>
      <c r="ET26" s="265">
        <f t="shared" si="13"/>
        <v>0</v>
      </c>
      <c r="EU26" s="265">
        <f t="shared" si="14"/>
        <v>0</v>
      </c>
      <c r="EV26" s="265">
        <f t="shared" si="15"/>
        <v>0</v>
      </c>
      <c r="EW26" s="265">
        <f t="shared" si="16"/>
        <v>0</v>
      </c>
      <c r="EX26" s="265">
        <f t="shared" si="17"/>
        <v>28000</v>
      </c>
    </row>
    <row r="27" spans="2:154" ht="32.25" customHeight="1">
      <c r="B27" s="394"/>
      <c r="C27" s="399"/>
      <c r="D27" s="6">
        <v>5</v>
      </c>
      <c r="E27" s="415" t="s">
        <v>195</v>
      </c>
      <c r="F27" s="416"/>
      <c r="G27" s="417"/>
      <c r="H27" s="7" t="s">
        <v>179</v>
      </c>
      <c r="I27" s="40" t="s">
        <v>189</v>
      </c>
      <c r="J27" s="41">
        <v>42005</v>
      </c>
      <c r="K27" s="42">
        <v>42339</v>
      </c>
      <c r="L27" s="43"/>
      <c r="M27" s="44"/>
      <c r="N27" s="45"/>
      <c r="O27" s="45"/>
      <c r="P27" s="45"/>
      <c r="Q27" s="44"/>
      <c r="R27" s="44"/>
      <c r="S27" s="44"/>
      <c r="T27" s="69"/>
      <c r="U27" s="70"/>
      <c r="V27" s="43"/>
      <c r="W27" s="44"/>
      <c r="X27" s="45"/>
      <c r="Y27" s="45"/>
      <c r="Z27" s="45"/>
      <c r="AA27" s="44"/>
      <c r="AB27" s="44"/>
      <c r="AC27" s="44"/>
      <c r="AD27" s="69"/>
      <c r="AE27" s="70"/>
      <c r="AF27" s="43" t="s">
        <v>194</v>
      </c>
      <c r="AG27" s="44"/>
      <c r="AH27" s="45">
        <v>19000</v>
      </c>
      <c r="AI27" s="45"/>
      <c r="AJ27" s="45"/>
      <c r="AK27" s="44"/>
      <c r="AL27" s="44"/>
      <c r="AM27" s="44"/>
      <c r="AN27" s="69"/>
      <c r="AO27" s="70"/>
      <c r="AP27" s="43"/>
      <c r="AQ27" s="44"/>
      <c r="AR27" s="45"/>
      <c r="AS27" s="45"/>
      <c r="AT27" s="45"/>
      <c r="AU27" s="44"/>
      <c r="AV27" s="44"/>
      <c r="AW27" s="44"/>
      <c r="AX27" s="69"/>
      <c r="AY27" s="70"/>
      <c r="AZ27" s="43" t="s">
        <v>122</v>
      </c>
      <c r="BA27" s="44" t="s">
        <v>122</v>
      </c>
      <c r="BB27" s="45"/>
      <c r="BC27" s="45"/>
      <c r="BD27" s="45"/>
      <c r="BE27" s="44"/>
      <c r="BF27" s="44" t="s">
        <v>122</v>
      </c>
      <c r="BG27" s="44"/>
      <c r="BH27" s="69" t="s">
        <v>257</v>
      </c>
      <c r="BI27" s="70"/>
      <c r="BJ27" s="43"/>
      <c r="BK27" s="44"/>
      <c r="BL27" s="45"/>
      <c r="BM27" s="45"/>
      <c r="BN27" s="45"/>
      <c r="BO27" s="44"/>
      <c r="BP27" s="44"/>
      <c r="BQ27" s="44"/>
      <c r="BR27" s="69"/>
      <c r="BS27" s="70"/>
      <c r="BT27" s="43"/>
      <c r="BU27" s="44"/>
      <c r="BV27" s="45"/>
      <c r="BW27" s="45"/>
      <c r="BX27" s="45"/>
      <c r="BY27" s="44"/>
      <c r="BZ27" s="44"/>
      <c r="CA27" s="44"/>
      <c r="CB27" s="69"/>
      <c r="CC27" s="70"/>
      <c r="CD27" s="43"/>
      <c r="CE27" s="44"/>
      <c r="CF27" s="45"/>
      <c r="CG27" s="45"/>
      <c r="CH27" s="45"/>
      <c r="CI27" s="44"/>
      <c r="CJ27" s="44"/>
      <c r="CK27" s="44"/>
      <c r="CL27" s="69"/>
      <c r="CM27" s="70"/>
      <c r="CN27" s="43"/>
      <c r="CO27" s="44"/>
      <c r="CP27" s="45"/>
      <c r="CQ27" s="45"/>
      <c r="CR27" s="45"/>
      <c r="CS27" s="44"/>
      <c r="CT27" s="44"/>
      <c r="CU27" s="44"/>
      <c r="CV27" s="69"/>
      <c r="CW27" s="70"/>
      <c r="CX27" s="43"/>
      <c r="CY27" s="44"/>
      <c r="CZ27" s="45"/>
      <c r="DA27" s="45"/>
      <c r="DB27" s="45"/>
      <c r="DC27" s="44"/>
      <c r="DD27" s="44"/>
      <c r="DE27" s="44"/>
      <c r="DF27" s="69"/>
      <c r="DG27" s="70"/>
      <c r="DH27" s="43"/>
      <c r="DI27" s="44"/>
      <c r="DJ27" s="45"/>
      <c r="DK27" s="45"/>
      <c r="DL27" s="45"/>
      <c r="DM27" s="44"/>
      <c r="DN27" s="44"/>
      <c r="DO27" s="44"/>
      <c r="DP27" s="69"/>
      <c r="DQ27" s="70"/>
      <c r="DR27" s="43"/>
      <c r="DS27" s="44"/>
      <c r="DT27" s="45"/>
      <c r="DU27" s="45"/>
      <c r="DV27" s="45"/>
      <c r="DW27" s="44"/>
      <c r="DX27" s="44"/>
      <c r="DY27" s="44"/>
      <c r="DZ27" s="69"/>
      <c r="EA27" s="70"/>
      <c r="EB27" s="84">
        <f t="shared" si="0"/>
        <v>19000</v>
      </c>
      <c r="EC27" s="85">
        <f t="shared" si="1"/>
        <v>0</v>
      </c>
      <c r="ED27" s="85">
        <f t="shared" si="2"/>
        <v>19000</v>
      </c>
      <c r="EE27" s="128" t="s">
        <v>190</v>
      </c>
      <c r="EF27" s="196">
        <v>3541</v>
      </c>
      <c r="EG27" s="101">
        <v>100</v>
      </c>
      <c r="EH27" s="102"/>
      <c r="EI27" s="70"/>
      <c r="EJ27" s="265">
        <f t="shared" si="3"/>
        <v>3541</v>
      </c>
      <c r="EK27" s="265" t="str">
        <f t="shared" si="4"/>
        <v>INSTALACCION Y REPARACCION DEL EQUIPO DE LABORATORIO</v>
      </c>
      <c r="EL27" s="265">
        <f t="shared" si="5"/>
        <v>0</v>
      </c>
      <c r="EM27" s="265">
        <f t="shared" si="6"/>
        <v>0</v>
      </c>
      <c r="EN27" s="265">
        <f t="shared" si="7"/>
        <v>19000</v>
      </c>
      <c r="EO27" s="265">
        <f t="shared" si="8"/>
        <v>0</v>
      </c>
      <c r="EP27" s="265">
        <f t="shared" si="9"/>
        <v>0</v>
      </c>
      <c r="EQ27" s="265">
        <f t="shared" si="10"/>
        <v>0</v>
      </c>
      <c r="ER27" s="265">
        <f t="shared" si="11"/>
        <v>0</v>
      </c>
      <c r="ES27" s="265">
        <f t="shared" si="12"/>
        <v>0</v>
      </c>
      <c r="ET27" s="265">
        <f t="shared" si="13"/>
        <v>0</v>
      </c>
      <c r="EU27" s="265">
        <f t="shared" si="14"/>
        <v>0</v>
      </c>
      <c r="EV27" s="265">
        <f t="shared" si="15"/>
        <v>0</v>
      </c>
      <c r="EW27" s="265">
        <f t="shared" si="16"/>
        <v>0</v>
      </c>
      <c r="EX27" s="265">
        <f t="shared" si="17"/>
        <v>19000</v>
      </c>
    </row>
    <row r="28" spans="2:154" ht="32.25" customHeight="1">
      <c r="B28" s="394"/>
      <c r="C28" s="399"/>
      <c r="D28" s="139">
        <v>6</v>
      </c>
      <c r="E28" s="416" t="s">
        <v>196</v>
      </c>
      <c r="F28" s="416"/>
      <c r="G28" s="417"/>
      <c r="H28" s="7" t="s">
        <v>179</v>
      </c>
      <c r="I28" s="40" t="s">
        <v>189</v>
      </c>
      <c r="J28" s="41">
        <v>42005</v>
      </c>
      <c r="K28" s="42">
        <v>42339</v>
      </c>
      <c r="L28" s="114"/>
      <c r="M28" s="115"/>
      <c r="N28" s="116"/>
      <c r="O28" s="116"/>
      <c r="P28" s="116"/>
      <c r="Q28" s="115"/>
      <c r="R28" s="115"/>
      <c r="S28" s="115"/>
      <c r="T28" s="123"/>
      <c r="U28" s="124"/>
      <c r="V28" s="114"/>
      <c r="W28" s="115"/>
      <c r="X28" s="116"/>
      <c r="Y28" s="116"/>
      <c r="Z28" s="116"/>
      <c r="AA28" s="115"/>
      <c r="AB28" s="115"/>
      <c r="AC28" s="115"/>
      <c r="AD28" s="123"/>
      <c r="AE28" s="124"/>
      <c r="AF28" s="114"/>
      <c r="AG28" s="115"/>
      <c r="AH28" s="116"/>
      <c r="AI28" s="116"/>
      <c r="AJ28" s="116"/>
      <c r="AK28" s="115"/>
      <c r="AL28" s="115"/>
      <c r="AM28" s="115"/>
      <c r="AN28" s="123"/>
      <c r="AO28" s="124"/>
      <c r="AP28" s="114"/>
      <c r="AQ28" s="115"/>
      <c r="AR28" s="116"/>
      <c r="AS28" s="116"/>
      <c r="AT28" s="116"/>
      <c r="AU28" s="115"/>
      <c r="AV28" s="115"/>
      <c r="AW28" s="115"/>
      <c r="AX28" s="123"/>
      <c r="AY28" s="124"/>
      <c r="AZ28" s="114" t="s">
        <v>194</v>
      </c>
      <c r="BA28" s="115"/>
      <c r="BB28" s="116">
        <v>25000</v>
      </c>
      <c r="BC28" s="116"/>
      <c r="BD28" s="116"/>
      <c r="BE28" s="115"/>
      <c r="BF28" s="115"/>
      <c r="BG28" s="115"/>
      <c r="BH28" s="123"/>
      <c r="BI28" s="124"/>
      <c r="BJ28" s="114"/>
      <c r="BK28" s="115" t="s">
        <v>122</v>
      </c>
      <c r="BL28" s="116"/>
      <c r="BM28" s="116"/>
      <c r="BN28" s="116"/>
      <c r="BO28" s="115"/>
      <c r="BP28" s="115" t="s">
        <v>122</v>
      </c>
      <c r="BQ28" s="115"/>
      <c r="BR28" s="123" t="s">
        <v>258</v>
      </c>
      <c r="BS28" s="124"/>
      <c r="BT28" s="114"/>
      <c r="BU28" s="115"/>
      <c r="BV28" s="116"/>
      <c r="BW28" s="116"/>
      <c r="BX28" s="116"/>
      <c r="BY28" s="115"/>
      <c r="BZ28" s="115"/>
      <c r="CA28" s="115"/>
      <c r="CB28" s="123"/>
      <c r="CC28" s="124"/>
      <c r="CD28" s="114"/>
      <c r="CE28" s="115"/>
      <c r="CF28" s="116"/>
      <c r="CG28" s="116"/>
      <c r="CH28" s="116"/>
      <c r="CI28" s="115"/>
      <c r="CJ28" s="115"/>
      <c r="CK28" s="115"/>
      <c r="CL28" s="123"/>
      <c r="CM28" s="124"/>
      <c r="CN28" s="114"/>
      <c r="CO28" s="115"/>
      <c r="CP28" s="116"/>
      <c r="CQ28" s="116"/>
      <c r="CR28" s="116"/>
      <c r="CS28" s="115"/>
      <c r="CT28" s="115"/>
      <c r="CU28" s="115"/>
      <c r="CV28" s="123"/>
      <c r="CW28" s="124"/>
      <c r="CX28" s="114"/>
      <c r="CY28" s="115"/>
      <c r="CZ28" s="116"/>
      <c r="DA28" s="116"/>
      <c r="DB28" s="116"/>
      <c r="DC28" s="115"/>
      <c r="DD28" s="115"/>
      <c r="DE28" s="115"/>
      <c r="DF28" s="123"/>
      <c r="DG28" s="124"/>
      <c r="DH28" s="114"/>
      <c r="DI28" s="115"/>
      <c r="DJ28" s="116"/>
      <c r="DK28" s="116"/>
      <c r="DL28" s="116"/>
      <c r="DM28" s="115"/>
      <c r="DN28" s="115"/>
      <c r="DO28" s="115"/>
      <c r="DP28" s="123"/>
      <c r="DQ28" s="124"/>
      <c r="DR28" s="114"/>
      <c r="DS28" s="115"/>
      <c r="DT28" s="116"/>
      <c r="DU28" s="116"/>
      <c r="DV28" s="116"/>
      <c r="DW28" s="115"/>
      <c r="DX28" s="115"/>
      <c r="DY28" s="115"/>
      <c r="DZ28" s="123"/>
      <c r="EA28" s="124"/>
      <c r="EB28" s="84">
        <f t="shared" si="0"/>
        <v>25000</v>
      </c>
      <c r="EC28" s="85">
        <f t="shared" si="1"/>
        <v>0</v>
      </c>
      <c r="ED28" s="85">
        <f t="shared" si="2"/>
        <v>25000</v>
      </c>
      <c r="EE28" s="128" t="s">
        <v>190</v>
      </c>
      <c r="EF28" s="196">
        <v>3541</v>
      </c>
      <c r="EG28" s="131">
        <v>100</v>
      </c>
      <c r="EH28" s="132"/>
      <c r="EI28" s="124"/>
      <c r="EJ28" s="265">
        <f t="shared" si="3"/>
        <v>3541</v>
      </c>
      <c r="EK28" s="265" t="str">
        <f t="shared" si="4"/>
        <v>INSTALACCION Y REPARACCION DEL EQUIPO DE LABORATORIO</v>
      </c>
      <c r="EL28" s="265">
        <f t="shared" si="5"/>
        <v>0</v>
      </c>
      <c r="EM28" s="265">
        <f t="shared" si="6"/>
        <v>0</v>
      </c>
      <c r="EN28" s="265">
        <f t="shared" si="7"/>
        <v>0</v>
      </c>
      <c r="EO28" s="265">
        <f t="shared" si="8"/>
        <v>0</v>
      </c>
      <c r="EP28" s="265">
        <f t="shared" si="9"/>
        <v>25000</v>
      </c>
      <c r="EQ28" s="265">
        <f t="shared" si="10"/>
        <v>0</v>
      </c>
      <c r="ER28" s="265">
        <f t="shared" si="11"/>
        <v>0</v>
      </c>
      <c r="ES28" s="265">
        <f t="shared" si="12"/>
        <v>0</v>
      </c>
      <c r="ET28" s="265">
        <f t="shared" si="13"/>
        <v>0</v>
      </c>
      <c r="EU28" s="265">
        <f t="shared" si="14"/>
        <v>0</v>
      </c>
      <c r="EV28" s="265">
        <f t="shared" si="15"/>
        <v>0</v>
      </c>
      <c r="EW28" s="265">
        <f t="shared" si="16"/>
        <v>0</v>
      </c>
      <c r="EX28" s="265">
        <f t="shared" si="17"/>
        <v>25000</v>
      </c>
    </row>
    <row r="29" spans="2:154" ht="32.25" customHeight="1">
      <c r="B29" s="394"/>
      <c r="C29" s="399"/>
      <c r="D29" s="139">
        <v>7</v>
      </c>
      <c r="E29" s="416" t="s">
        <v>197</v>
      </c>
      <c r="F29" s="416"/>
      <c r="G29" s="417"/>
      <c r="H29" s="7" t="s">
        <v>179</v>
      </c>
      <c r="I29" s="40" t="s">
        <v>189</v>
      </c>
      <c r="J29" s="41">
        <v>42005</v>
      </c>
      <c r="K29" s="42">
        <v>42339</v>
      </c>
      <c r="L29" s="114"/>
      <c r="M29" s="115"/>
      <c r="N29" s="116"/>
      <c r="O29" s="116"/>
      <c r="P29" s="116"/>
      <c r="Q29" s="115"/>
      <c r="R29" s="115"/>
      <c r="S29" s="115"/>
      <c r="T29" s="123" t="s">
        <v>259</v>
      </c>
      <c r="U29" s="124"/>
      <c r="V29" s="114"/>
      <c r="W29" s="115"/>
      <c r="X29" s="116"/>
      <c r="Y29" s="116"/>
      <c r="Z29" s="116"/>
      <c r="AA29" s="115"/>
      <c r="AB29" s="115"/>
      <c r="AC29" s="115"/>
      <c r="AD29" s="123" t="s">
        <v>259</v>
      </c>
      <c r="AE29" s="124"/>
      <c r="AF29" s="114"/>
      <c r="AG29" s="115"/>
      <c r="AH29" s="116"/>
      <c r="AI29" s="116"/>
      <c r="AJ29" s="116"/>
      <c r="AK29" s="115"/>
      <c r="AL29" s="115"/>
      <c r="AM29" s="115"/>
      <c r="AN29" s="123" t="s">
        <v>259</v>
      </c>
      <c r="AO29" s="124"/>
      <c r="AP29" s="114"/>
      <c r="AQ29" s="115"/>
      <c r="AR29" s="116"/>
      <c r="AS29" s="116"/>
      <c r="AT29" s="116"/>
      <c r="AU29" s="115"/>
      <c r="AV29" s="115"/>
      <c r="AW29" s="115"/>
      <c r="AX29" s="123" t="s">
        <v>259</v>
      </c>
      <c r="AY29" s="124"/>
      <c r="AZ29" s="114"/>
      <c r="BA29" s="115"/>
      <c r="BB29" s="116"/>
      <c r="BC29" s="116"/>
      <c r="BD29" s="116"/>
      <c r="BE29" s="115"/>
      <c r="BF29" s="115"/>
      <c r="BG29" s="115"/>
      <c r="BH29" s="123" t="s">
        <v>259</v>
      </c>
      <c r="BI29" s="124"/>
      <c r="BJ29" s="114"/>
      <c r="BK29" s="115"/>
      <c r="BL29" s="116"/>
      <c r="BM29" s="116"/>
      <c r="BN29" s="116"/>
      <c r="BO29" s="115"/>
      <c r="BP29" s="115"/>
      <c r="BQ29" s="115"/>
      <c r="BR29" s="123" t="s">
        <v>259</v>
      </c>
      <c r="BS29" s="124"/>
      <c r="BT29" s="114"/>
      <c r="BU29" s="115"/>
      <c r="BV29" s="116"/>
      <c r="BW29" s="116"/>
      <c r="BX29" s="116"/>
      <c r="BY29" s="115"/>
      <c r="BZ29" s="115"/>
      <c r="CA29" s="115"/>
      <c r="CB29" s="123" t="s">
        <v>259</v>
      </c>
      <c r="CC29" s="124"/>
      <c r="CD29" s="114"/>
      <c r="CE29" s="115"/>
      <c r="CF29" s="116"/>
      <c r="CG29" s="116"/>
      <c r="CH29" s="116"/>
      <c r="CI29" s="115"/>
      <c r="CJ29" s="115"/>
      <c r="CK29" s="115"/>
      <c r="CL29" s="123" t="s">
        <v>259</v>
      </c>
      <c r="CM29" s="124"/>
      <c r="CN29" s="114"/>
      <c r="CO29" s="115"/>
      <c r="CP29" s="116"/>
      <c r="CQ29" s="116"/>
      <c r="CR29" s="116"/>
      <c r="CS29" s="115"/>
      <c r="CT29" s="115"/>
      <c r="CU29" s="115"/>
      <c r="CV29" s="123"/>
      <c r="CW29" s="124" t="s">
        <v>307</v>
      </c>
      <c r="CX29" s="114" t="s">
        <v>194</v>
      </c>
      <c r="CY29" s="115"/>
      <c r="CZ29" s="116">
        <v>25000</v>
      </c>
      <c r="DA29" s="116"/>
      <c r="DB29" s="116"/>
      <c r="DC29" s="115"/>
      <c r="DD29" s="115"/>
      <c r="DE29" s="115"/>
      <c r="DF29" s="123"/>
      <c r="DG29" s="124"/>
      <c r="DH29" s="114"/>
      <c r="DI29" s="115"/>
      <c r="DJ29" s="116"/>
      <c r="DK29" s="116"/>
      <c r="DL29" s="116"/>
      <c r="DM29" s="115"/>
      <c r="DN29" s="115"/>
      <c r="DO29" s="115"/>
      <c r="DP29" s="123"/>
      <c r="DQ29" s="124"/>
      <c r="DR29" s="114"/>
      <c r="DS29" s="115"/>
      <c r="DT29" s="116"/>
      <c r="DU29" s="116"/>
      <c r="DV29" s="116"/>
      <c r="DW29" s="115"/>
      <c r="DX29" s="115"/>
      <c r="DY29" s="115"/>
      <c r="DZ29" s="123"/>
      <c r="EA29" s="124"/>
      <c r="EB29" s="84">
        <f t="shared" si="0"/>
        <v>25000</v>
      </c>
      <c r="EC29" s="85">
        <f t="shared" si="1"/>
        <v>0</v>
      </c>
      <c r="ED29" s="85">
        <f t="shared" si="2"/>
        <v>25000</v>
      </c>
      <c r="EE29" s="128" t="s">
        <v>190</v>
      </c>
      <c r="EF29" s="196">
        <v>3541</v>
      </c>
      <c r="EG29" s="131" t="s">
        <v>301</v>
      </c>
      <c r="EH29" s="132" t="s">
        <v>309</v>
      </c>
      <c r="EI29" s="124"/>
      <c r="EJ29" s="265">
        <f t="shared" si="3"/>
        <v>3541</v>
      </c>
      <c r="EK29" s="265" t="str">
        <f t="shared" si="4"/>
        <v>INSTALACCION Y REPARACCION DEL EQUIPO DE LABORATORIO</v>
      </c>
      <c r="EL29" s="265">
        <f t="shared" si="5"/>
        <v>0</v>
      </c>
      <c r="EM29" s="265">
        <f t="shared" si="6"/>
        <v>0</v>
      </c>
      <c r="EN29" s="265">
        <f t="shared" si="7"/>
        <v>0</v>
      </c>
      <c r="EO29" s="265">
        <f t="shared" si="8"/>
        <v>0</v>
      </c>
      <c r="EP29" s="265">
        <f t="shared" si="9"/>
        <v>0</v>
      </c>
      <c r="EQ29" s="265">
        <f t="shared" si="10"/>
        <v>0</v>
      </c>
      <c r="ER29" s="265">
        <f t="shared" si="11"/>
        <v>0</v>
      </c>
      <c r="ES29" s="265">
        <f t="shared" si="12"/>
        <v>0</v>
      </c>
      <c r="ET29" s="265">
        <f t="shared" si="13"/>
        <v>0</v>
      </c>
      <c r="EU29" s="265">
        <f t="shared" si="14"/>
        <v>25000</v>
      </c>
      <c r="EV29" s="265">
        <f t="shared" si="15"/>
        <v>0</v>
      </c>
      <c r="EW29" s="265">
        <f t="shared" si="16"/>
        <v>0</v>
      </c>
      <c r="EX29" s="265">
        <f t="shared" si="17"/>
        <v>25000</v>
      </c>
    </row>
    <row r="30" spans="2:154" ht="32.25" customHeight="1">
      <c r="B30" s="394"/>
      <c r="C30" s="399"/>
      <c r="D30" s="139">
        <v>8</v>
      </c>
      <c r="E30" s="416" t="s">
        <v>198</v>
      </c>
      <c r="F30" s="416"/>
      <c r="G30" s="417"/>
      <c r="H30" s="7" t="s">
        <v>179</v>
      </c>
      <c r="I30" s="40" t="s">
        <v>189</v>
      </c>
      <c r="J30" s="41">
        <v>42005</v>
      </c>
      <c r="K30" s="42">
        <v>42339</v>
      </c>
      <c r="L30" s="114"/>
      <c r="M30" s="115"/>
      <c r="N30" s="116"/>
      <c r="O30" s="116"/>
      <c r="P30" s="116"/>
      <c r="Q30" s="115"/>
      <c r="R30" s="115"/>
      <c r="S30" s="115"/>
      <c r="T30" s="123"/>
      <c r="U30" s="124"/>
      <c r="V30" s="114" t="s">
        <v>122</v>
      </c>
      <c r="W30" s="115" t="s">
        <v>122</v>
      </c>
      <c r="X30" s="116"/>
      <c r="Y30" s="116"/>
      <c r="Z30" s="116"/>
      <c r="AA30" s="115"/>
      <c r="AB30" s="115" t="s">
        <v>122</v>
      </c>
      <c r="AC30" s="115"/>
      <c r="AD30" s="123" t="s">
        <v>260</v>
      </c>
      <c r="AE30" s="124"/>
      <c r="AF30" s="114"/>
      <c r="AG30" s="115"/>
      <c r="AH30" s="116"/>
      <c r="AI30" s="116"/>
      <c r="AJ30" s="116"/>
      <c r="AK30" s="115"/>
      <c r="AL30" s="115"/>
      <c r="AM30" s="115"/>
      <c r="AN30" s="123"/>
      <c r="AO30" s="124"/>
      <c r="AP30" s="114"/>
      <c r="AQ30" s="115"/>
      <c r="AR30" s="116"/>
      <c r="AS30" s="116"/>
      <c r="AT30" s="116"/>
      <c r="AU30" s="115"/>
      <c r="AV30" s="115"/>
      <c r="AW30" s="115"/>
      <c r="AX30" s="123"/>
      <c r="AY30" s="124"/>
      <c r="AZ30" s="114"/>
      <c r="BA30" s="115"/>
      <c r="BB30" s="116"/>
      <c r="BC30" s="116"/>
      <c r="BD30" s="116"/>
      <c r="BE30" s="115"/>
      <c r="BF30" s="115"/>
      <c r="BG30" s="115"/>
      <c r="BH30" s="123"/>
      <c r="BI30" s="124"/>
      <c r="BJ30" s="114"/>
      <c r="BK30" s="115"/>
      <c r="BL30" s="116"/>
      <c r="BM30" s="116"/>
      <c r="BN30" s="116"/>
      <c r="BO30" s="115"/>
      <c r="BP30" s="115"/>
      <c r="BQ30" s="115"/>
      <c r="BR30" s="123"/>
      <c r="BS30" s="124"/>
      <c r="BT30" s="114"/>
      <c r="BU30" s="115"/>
      <c r="BV30" s="116"/>
      <c r="BW30" s="116"/>
      <c r="BX30" s="116"/>
      <c r="BY30" s="115"/>
      <c r="BZ30" s="115"/>
      <c r="CA30" s="115"/>
      <c r="CB30" s="123"/>
      <c r="CC30" s="124"/>
      <c r="CD30" s="114" t="s">
        <v>194</v>
      </c>
      <c r="CE30" s="115"/>
      <c r="CF30" s="116">
        <v>25000</v>
      </c>
      <c r="CG30" s="116"/>
      <c r="CH30" s="116"/>
      <c r="CI30" s="115"/>
      <c r="CJ30" s="115"/>
      <c r="CK30" s="115"/>
      <c r="CL30" s="123"/>
      <c r="CM30" s="124"/>
      <c r="CN30" s="114"/>
      <c r="CO30" s="115"/>
      <c r="CP30" s="116"/>
      <c r="CQ30" s="116"/>
      <c r="CR30" s="116"/>
      <c r="CS30" s="115"/>
      <c r="CT30" s="115"/>
      <c r="CU30" s="115"/>
      <c r="CV30" s="123"/>
      <c r="CW30" s="124"/>
      <c r="CX30" s="114"/>
      <c r="CY30" s="115"/>
      <c r="CZ30" s="116"/>
      <c r="DA30" s="116"/>
      <c r="DB30" s="116"/>
      <c r="DC30" s="115"/>
      <c r="DD30" s="115"/>
      <c r="DE30" s="115"/>
      <c r="DF30" s="123"/>
      <c r="DG30" s="124"/>
      <c r="DH30" s="114"/>
      <c r="DI30" s="115"/>
      <c r="DJ30" s="116"/>
      <c r="DK30" s="116"/>
      <c r="DL30" s="116"/>
      <c r="DM30" s="115"/>
      <c r="DN30" s="115"/>
      <c r="DO30" s="115"/>
      <c r="DP30" s="123"/>
      <c r="DQ30" s="124"/>
      <c r="DR30" s="114"/>
      <c r="DS30" s="115"/>
      <c r="DT30" s="116"/>
      <c r="DU30" s="116"/>
      <c r="DV30" s="116"/>
      <c r="DW30" s="115"/>
      <c r="DX30" s="115"/>
      <c r="DY30" s="115"/>
      <c r="DZ30" s="123"/>
      <c r="EA30" s="124"/>
      <c r="EB30" s="84">
        <f t="shared" si="0"/>
        <v>25000</v>
      </c>
      <c r="EC30" s="85">
        <f t="shared" si="1"/>
        <v>0</v>
      </c>
      <c r="ED30" s="85">
        <f t="shared" si="2"/>
        <v>25000</v>
      </c>
      <c r="EE30" s="128" t="s">
        <v>190</v>
      </c>
      <c r="EF30" s="196">
        <v>3541</v>
      </c>
      <c r="EG30" s="131">
        <v>100</v>
      </c>
      <c r="EH30" s="132"/>
      <c r="EI30" s="124"/>
      <c r="EJ30" s="265">
        <f t="shared" si="3"/>
        <v>3541</v>
      </c>
      <c r="EK30" s="265" t="str">
        <f t="shared" si="4"/>
        <v>INSTALACCION Y REPARACCION DEL EQUIPO DE LABORATORIO</v>
      </c>
      <c r="EL30" s="265">
        <f t="shared" si="5"/>
        <v>0</v>
      </c>
      <c r="EM30" s="265">
        <f t="shared" si="6"/>
        <v>0</v>
      </c>
      <c r="EN30" s="265">
        <f t="shared" si="7"/>
        <v>0</v>
      </c>
      <c r="EO30" s="265">
        <f t="shared" si="8"/>
        <v>0</v>
      </c>
      <c r="EP30" s="265">
        <f t="shared" si="9"/>
        <v>0</v>
      </c>
      <c r="EQ30" s="265">
        <f t="shared" si="10"/>
        <v>0</v>
      </c>
      <c r="ER30" s="265">
        <f t="shared" si="11"/>
        <v>0</v>
      </c>
      <c r="ES30" s="265">
        <f t="shared" si="12"/>
        <v>25000</v>
      </c>
      <c r="ET30" s="265">
        <f t="shared" si="13"/>
        <v>0</v>
      </c>
      <c r="EU30" s="265">
        <f t="shared" si="14"/>
        <v>0</v>
      </c>
      <c r="EV30" s="265">
        <f t="shared" si="15"/>
        <v>0</v>
      </c>
      <c r="EW30" s="265">
        <f t="shared" si="16"/>
        <v>0</v>
      </c>
      <c r="EX30" s="265">
        <f t="shared" si="17"/>
        <v>25000</v>
      </c>
    </row>
    <row r="31" spans="2:154" ht="12.75" customHeight="1">
      <c r="B31" s="395"/>
      <c r="C31" s="400"/>
      <c r="D31" s="427"/>
      <c r="E31" s="428"/>
      <c r="F31" s="428"/>
      <c r="G31" s="429"/>
      <c r="H31" s="140"/>
      <c r="I31" s="160"/>
      <c r="J31" s="161"/>
      <c r="K31" s="162"/>
      <c r="L31" s="114"/>
      <c r="M31" s="115"/>
      <c r="N31" s="116"/>
      <c r="O31" s="116"/>
      <c r="P31" s="116"/>
      <c r="Q31" s="115"/>
      <c r="R31" s="115"/>
      <c r="S31" s="115"/>
      <c r="T31" s="123"/>
      <c r="U31" s="124"/>
      <c r="V31" s="114"/>
      <c r="W31" s="115"/>
      <c r="X31" s="116"/>
      <c r="Y31" s="116"/>
      <c r="Z31" s="116"/>
      <c r="AA31" s="115"/>
      <c r="AB31" s="115"/>
      <c r="AC31" s="115"/>
      <c r="AD31" s="123"/>
      <c r="AE31" s="124"/>
      <c r="AF31" s="114"/>
      <c r="AG31" s="115"/>
      <c r="AH31" s="116"/>
      <c r="AI31" s="116"/>
      <c r="AJ31" s="116"/>
      <c r="AK31" s="115"/>
      <c r="AL31" s="115"/>
      <c r="AM31" s="115"/>
      <c r="AN31" s="123"/>
      <c r="AO31" s="124"/>
      <c r="AP31" s="114"/>
      <c r="AQ31" s="115"/>
      <c r="AR31" s="116"/>
      <c r="AS31" s="116"/>
      <c r="AT31" s="116"/>
      <c r="AU31" s="115"/>
      <c r="AV31" s="115"/>
      <c r="AW31" s="115"/>
      <c r="AX31" s="123"/>
      <c r="AY31" s="124"/>
      <c r="AZ31" s="114"/>
      <c r="BA31" s="115"/>
      <c r="BB31" s="116"/>
      <c r="BC31" s="116"/>
      <c r="BD31" s="116"/>
      <c r="BE31" s="115"/>
      <c r="BF31" s="115"/>
      <c r="BG31" s="115"/>
      <c r="BH31" s="123"/>
      <c r="BI31" s="124"/>
      <c r="BJ31" s="114"/>
      <c r="BK31" s="115"/>
      <c r="BL31" s="116"/>
      <c r="BM31" s="116"/>
      <c r="BN31" s="116"/>
      <c r="BO31" s="115"/>
      <c r="BP31" s="115"/>
      <c r="BQ31" s="115"/>
      <c r="BR31" s="123"/>
      <c r="BS31" s="124"/>
      <c r="BT31" s="114"/>
      <c r="BU31" s="115"/>
      <c r="BV31" s="116"/>
      <c r="BW31" s="116"/>
      <c r="BX31" s="116"/>
      <c r="BY31" s="115"/>
      <c r="BZ31" s="115"/>
      <c r="CA31" s="115"/>
      <c r="CB31" s="123"/>
      <c r="CC31" s="124"/>
      <c r="CD31" s="114"/>
      <c r="CE31" s="115"/>
      <c r="CF31" s="116"/>
      <c r="CG31" s="116"/>
      <c r="CH31" s="116"/>
      <c r="CI31" s="115"/>
      <c r="CJ31" s="115"/>
      <c r="CK31" s="115"/>
      <c r="CL31" s="123"/>
      <c r="CM31" s="124"/>
      <c r="CN31" s="114"/>
      <c r="CO31" s="115"/>
      <c r="CP31" s="116"/>
      <c r="CQ31" s="116"/>
      <c r="CR31" s="116"/>
      <c r="CS31" s="115"/>
      <c r="CT31" s="115"/>
      <c r="CU31" s="115"/>
      <c r="CV31" s="123"/>
      <c r="CW31" s="124"/>
      <c r="CX31" s="114"/>
      <c r="CY31" s="115"/>
      <c r="CZ31" s="116"/>
      <c r="DA31" s="116"/>
      <c r="DB31" s="116"/>
      <c r="DC31" s="115"/>
      <c r="DD31" s="115"/>
      <c r="DE31" s="115"/>
      <c r="DF31" s="123"/>
      <c r="DG31" s="124"/>
      <c r="DH31" s="114"/>
      <c r="DI31" s="115"/>
      <c r="DJ31" s="116"/>
      <c r="DK31" s="116"/>
      <c r="DL31" s="116"/>
      <c r="DM31" s="115"/>
      <c r="DN31" s="115"/>
      <c r="DO31" s="115"/>
      <c r="DP31" s="123"/>
      <c r="DQ31" s="124"/>
      <c r="DR31" s="114"/>
      <c r="DS31" s="115"/>
      <c r="DT31" s="116"/>
      <c r="DU31" s="116"/>
      <c r="DV31" s="116"/>
      <c r="DW31" s="115"/>
      <c r="DX31" s="115"/>
      <c r="DY31" s="115"/>
      <c r="DZ31" s="123"/>
      <c r="EA31" s="124"/>
      <c r="EB31" s="197"/>
      <c r="EC31" s="198"/>
      <c r="ED31" s="198"/>
      <c r="EE31" s="129"/>
      <c r="EF31" s="199"/>
      <c r="EG31" s="131"/>
      <c r="EH31" s="132"/>
      <c r="EI31" s="124"/>
      <c r="EJ31" s="265">
        <f t="shared" si="3"/>
        <v>0</v>
      </c>
      <c r="EK31" s="265">
        <f t="shared" si="4"/>
        <v>0</v>
      </c>
      <c r="EL31" s="265">
        <f t="shared" si="5"/>
        <v>0</v>
      </c>
      <c r="EM31" s="265">
        <f t="shared" si="6"/>
        <v>0</v>
      </c>
      <c r="EN31" s="265">
        <f t="shared" si="7"/>
        <v>0</v>
      </c>
      <c r="EO31" s="265">
        <f t="shared" si="8"/>
        <v>0</v>
      </c>
      <c r="EP31" s="265">
        <f t="shared" si="9"/>
        <v>0</v>
      </c>
      <c r="EQ31" s="265">
        <f t="shared" si="10"/>
        <v>0</v>
      </c>
      <c r="ER31" s="265">
        <f t="shared" si="11"/>
        <v>0</v>
      </c>
      <c r="ES31" s="265">
        <f t="shared" si="12"/>
        <v>0</v>
      </c>
      <c r="ET31" s="265">
        <f t="shared" si="13"/>
        <v>0</v>
      </c>
      <c r="EU31" s="265">
        <f t="shared" si="14"/>
        <v>0</v>
      </c>
      <c r="EV31" s="265">
        <f t="shared" si="15"/>
        <v>0</v>
      </c>
      <c r="EW31" s="265">
        <f t="shared" si="16"/>
        <v>0</v>
      </c>
      <c r="EX31" s="265">
        <f t="shared" si="17"/>
        <v>0</v>
      </c>
    </row>
    <row r="32" spans="2:154" ht="46.5" customHeight="1">
      <c r="B32" s="396">
        <v>3</v>
      </c>
      <c r="C32" s="511" t="s">
        <v>199</v>
      </c>
      <c r="D32" s="137">
        <v>1</v>
      </c>
      <c r="E32" s="412" t="s">
        <v>200</v>
      </c>
      <c r="F32" s="413"/>
      <c r="G32" s="414"/>
      <c r="H32" s="141" t="s">
        <v>201</v>
      </c>
      <c r="I32" s="163" t="s">
        <v>202</v>
      </c>
      <c r="J32" s="112">
        <v>42064</v>
      </c>
      <c r="K32" s="113">
        <v>42095</v>
      </c>
      <c r="L32" s="157"/>
      <c r="M32" s="158"/>
      <c r="N32" s="159"/>
      <c r="O32" s="159"/>
      <c r="P32" s="159"/>
      <c r="Q32" s="158"/>
      <c r="R32" s="158"/>
      <c r="S32" s="158"/>
      <c r="T32" s="177"/>
      <c r="U32" s="178"/>
      <c r="V32" s="157"/>
      <c r="W32" s="158"/>
      <c r="X32" s="159"/>
      <c r="Y32" s="159"/>
      <c r="Z32" s="159"/>
      <c r="AA32" s="158"/>
      <c r="AB32" s="158"/>
      <c r="AC32" s="158"/>
      <c r="AD32" s="177"/>
      <c r="AE32" s="178"/>
      <c r="AF32" s="157" t="s">
        <v>122</v>
      </c>
      <c r="AG32" s="158"/>
      <c r="AH32" s="159"/>
      <c r="AI32" s="159"/>
      <c r="AJ32" s="159"/>
      <c r="AK32" s="158" t="s">
        <v>122</v>
      </c>
      <c r="AL32" s="158" t="s">
        <v>122</v>
      </c>
      <c r="AM32" s="158"/>
      <c r="AN32" s="177" t="s">
        <v>261</v>
      </c>
      <c r="AO32" s="178"/>
      <c r="AP32" s="157" t="s">
        <v>122</v>
      </c>
      <c r="AQ32" s="158"/>
      <c r="AR32" s="159"/>
      <c r="AS32" s="159"/>
      <c r="AT32" s="159"/>
      <c r="AU32" s="158" t="s">
        <v>122</v>
      </c>
      <c r="AV32" s="158" t="s">
        <v>122</v>
      </c>
      <c r="AW32" s="158"/>
      <c r="AX32" s="177" t="s">
        <v>261</v>
      </c>
      <c r="AY32" s="178"/>
      <c r="AZ32" s="157"/>
      <c r="BA32" s="158"/>
      <c r="BB32" s="185">
        <v>12000</v>
      </c>
      <c r="BC32" s="185"/>
      <c r="BD32" s="185"/>
      <c r="BE32" s="158"/>
      <c r="BF32" s="158"/>
      <c r="BG32" s="158"/>
      <c r="BH32" s="177" t="s">
        <v>261</v>
      </c>
      <c r="BI32" s="178"/>
      <c r="BJ32" s="157"/>
      <c r="BK32" s="158"/>
      <c r="BL32" s="159"/>
      <c r="BM32" s="159"/>
      <c r="BN32" s="159"/>
      <c r="BO32" s="158"/>
      <c r="BP32" s="158"/>
      <c r="BQ32" s="158"/>
      <c r="BR32" s="177" t="s">
        <v>261</v>
      </c>
      <c r="BS32" s="178"/>
      <c r="BT32" s="157"/>
      <c r="BU32" s="158"/>
      <c r="BV32" s="159"/>
      <c r="BW32" s="159"/>
      <c r="BX32" s="159"/>
      <c r="BY32" s="158"/>
      <c r="BZ32" s="158"/>
      <c r="CA32" s="158"/>
      <c r="CB32" s="177" t="s">
        <v>261</v>
      </c>
      <c r="CC32" s="178"/>
      <c r="CD32" s="157"/>
      <c r="CE32" s="158"/>
      <c r="CF32" s="159"/>
      <c r="CG32" s="159"/>
      <c r="CH32" s="159"/>
      <c r="CI32" s="158"/>
      <c r="CJ32" s="158"/>
      <c r="CK32" s="158"/>
      <c r="CL32" s="177" t="s">
        <v>261</v>
      </c>
      <c r="CM32" s="178"/>
      <c r="CN32" s="157"/>
      <c r="CO32" s="158"/>
      <c r="CP32" s="159"/>
      <c r="CQ32" s="159"/>
      <c r="CR32" s="159"/>
      <c r="CS32" s="158"/>
      <c r="CT32" s="158"/>
      <c r="CU32" s="158"/>
      <c r="CV32" s="177"/>
      <c r="CW32" s="178" t="s">
        <v>308</v>
      </c>
      <c r="CX32" s="157"/>
      <c r="CY32" s="158"/>
      <c r="CZ32" s="159"/>
      <c r="DA32" s="159"/>
      <c r="DB32" s="159"/>
      <c r="DC32" s="158"/>
      <c r="DD32" s="158"/>
      <c r="DE32" s="158"/>
      <c r="DF32" s="177"/>
      <c r="DG32" s="178"/>
      <c r="DH32" s="157"/>
      <c r="DI32" s="158"/>
      <c r="DJ32" s="159"/>
      <c r="DK32" s="159"/>
      <c r="DL32" s="159"/>
      <c r="DM32" s="158"/>
      <c r="DN32" s="158"/>
      <c r="DO32" s="158"/>
      <c r="DP32" s="177"/>
      <c r="DQ32" s="178"/>
      <c r="DR32" s="157"/>
      <c r="DS32" s="158"/>
      <c r="DT32" s="159"/>
      <c r="DU32" s="159"/>
      <c r="DV32" s="159"/>
      <c r="DW32" s="158"/>
      <c r="DX32" s="158"/>
      <c r="DY32" s="158"/>
      <c r="DZ32" s="177"/>
      <c r="EA32" s="178"/>
      <c r="EB32" s="200">
        <f aca="true" t="shared" si="18" ref="EB32:EB41">N32+X32+AH32+AR32+BB32+BL32+BV32+CF32+CP32+CZ32+DJ32+DT32</f>
        <v>12000</v>
      </c>
      <c r="EC32" s="201">
        <f aca="true" t="shared" si="19" ref="EC32:EC41">O32+Y32+AI32+AS32+BC32+BM32+BW32+CG32+CQ32+DA32+DK32+DU32</f>
        <v>0</v>
      </c>
      <c r="ED32" s="201">
        <f aca="true" t="shared" si="20" ref="ED32:ED41">EB32-EC32</f>
        <v>12000</v>
      </c>
      <c r="EE32" s="202" t="s">
        <v>203</v>
      </c>
      <c r="EF32" s="203">
        <v>3541</v>
      </c>
      <c r="EG32" s="207" t="s">
        <v>301</v>
      </c>
      <c r="EH32" s="208" t="s">
        <v>309</v>
      </c>
      <c r="EI32" s="178"/>
      <c r="EJ32" s="265">
        <f t="shared" si="3"/>
        <v>3541</v>
      </c>
      <c r="EK32" s="265" t="str">
        <f t="shared" si="4"/>
        <v>PARA LA MEDICION DE PIEZAS METAL MECANICA </v>
      </c>
      <c r="EL32" s="265">
        <f t="shared" si="5"/>
        <v>0</v>
      </c>
      <c r="EM32" s="265">
        <f t="shared" si="6"/>
        <v>0</v>
      </c>
      <c r="EN32" s="265">
        <f t="shared" si="7"/>
        <v>0</v>
      </c>
      <c r="EO32" s="265">
        <f t="shared" si="8"/>
        <v>0</v>
      </c>
      <c r="EP32" s="265">
        <f t="shared" si="9"/>
        <v>12000</v>
      </c>
      <c r="EQ32" s="265">
        <f t="shared" si="10"/>
        <v>0</v>
      </c>
      <c r="ER32" s="265">
        <f t="shared" si="11"/>
        <v>0</v>
      </c>
      <c r="ES32" s="265">
        <f t="shared" si="12"/>
        <v>0</v>
      </c>
      <c r="ET32" s="265">
        <f t="shared" si="13"/>
        <v>0</v>
      </c>
      <c r="EU32" s="265">
        <f t="shared" si="14"/>
        <v>0</v>
      </c>
      <c r="EV32" s="265">
        <f t="shared" si="15"/>
        <v>0</v>
      </c>
      <c r="EW32" s="265">
        <f t="shared" si="16"/>
        <v>0</v>
      </c>
      <c r="EX32" s="265">
        <f t="shared" si="17"/>
        <v>12000</v>
      </c>
    </row>
    <row r="33" spans="2:154" ht="22.5">
      <c r="B33" s="395"/>
      <c r="C33" s="512"/>
      <c r="D33" s="421"/>
      <c r="E33" s="422"/>
      <c r="F33" s="422"/>
      <c r="G33" s="423"/>
      <c r="H33" s="142"/>
      <c r="I33" s="164"/>
      <c r="J33" s="152"/>
      <c r="K33" s="153"/>
      <c r="L33" s="165"/>
      <c r="M33" s="166"/>
      <c r="N33" s="167"/>
      <c r="O33" s="167"/>
      <c r="P33" s="167"/>
      <c r="Q33" s="166"/>
      <c r="R33" s="166"/>
      <c r="S33" s="166"/>
      <c r="T33" s="179"/>
      <c r="U33" s="180"/>
      <c r="V33" s="165"/>
      <c r="W33" s="166"/>
      <c r="X33" s="167"/>
      <c r="Y33" s="167"/>
      <c r="Z33" s="167"/>
      <c r="AA33" s="166"/>
      <c r="AB33" s="166"/>
      <c r="AC33" s="166"/>
      <c r="AD33" s="179"/>
      <c r="AE33" s="180"/>
      <c r="AF33" s="165"/>
      <c r="AG33" s="166"/>
      <c r="AH33" s="167">
        <v>5000</v>
      </c>
      <c r="AI33" s="167"/>
      <c r="AJ33" s="167"/>
      <c r="AK33" s="166"/>
      <c r="AL33" s="166"/>
      <c r="AM33" s="166"/>
      <c r="AN33" s="179"/>
      <c r="AO33" s="180"/>
      <c r="AP33" s="165"/>
      <c r="AQ33" s="166"/>
      <c r="AR33" s="167"/>
      <c r="AS33" s="167"/>
      <c r="AT33" s="167"/>
      <c r="AU33" s="166"/>
      <c r="AV33" s="166"/>
      <c r="AW33" s="166"/>
      <c r="AX33" s="179"/>
      <c r="AY33" s="180"/>
      <c r="AZ33" s="165"/>
      <c r="BA33" s="166"/>
      <c r="BB33" s="167"/>
      <c r="BC33" s="167"/>
      <c r="BD33" s="167"/>
      <c r="BE33" s="166"/>
      <c r="BF33" s="166"/>
      <c r="BG33" s="166"/>
      <c r="BH33" s="179"/>
      <c r="BI33" s="180"/>
      <c r="BJ33" s="165"/>
      <c r="BK33" s="166"/>
      <c r="BL33" s="167"/>
      <c r="BM33" s="167"/>
      <c r="BN33" s="167"/>
      <c r="BO33" s="166"/>
      <c r="BP33" s="166"/>
      <c r="BQ33" s="166"/>
      <c r="BR33" s="179"/>
      <c r="BS33" s="180"/>
      <c r="BT33" s="165"/>
      <c r="BU33" s="166"/>
      <c r="BV33" s="167"/>
      <c r="BW33" s="167"/>
      <c r="BX33" s="167"/>
      <c r="BY33" s="166"/>
      <c r="BZ33" s="166"/>
      <c r="CA33" s="166"/>
      <c r="CB33" s="179"/>
      <c r="CC33" s="180"/>
      <c r="CD33" s="165"/>
      <c r="CE33" s="166"/>
      <c r="CF33" s="167"/>
      <c r="CG33" s="167"/>
      <c r="CH33" s="167"/>
      <c r="CI33" s="166"/>
      <c r="CJ33" s="166"/>
      <c r="CK33" s="166"/>
      <c r="CL33" s="179"/>
      <c r="CM33" s="180"/>
      <c r="CN33" s="165"/>
      <c r="CO33" s="166"/>
      <c r="CP33" s="167"/>
      <c r="CQ33" s="167"/>
      <c r="CR33" s="167"/>
      <c r="CS33" s="166"/>
      <c r="CT33" s="166"/>
      <c r="CU33" s="166"/>
      <c r="CV33" s="179"/>
      <c r="CW33" s="180"/>
      <c r="CX33" s="165"/>
      <c r="CY33" s="166"/>
      <c r="CZ33" s="167"/>
      <c r="DA33" s="167"/>
      <c r="DB33" s="167"/>
      <c r="DC33" s="166"/>
      <c r="DD33" s="166"/>
      <c r="DE33" s="166"/>
      <c r="DF33" s="179"/>
      <c r="DG33" s="180"/>
      <c r="DH33" s="165"/>
      <c r="DI33" s="166"/>
      <c r="DJ33" s="167"/>
      <c r="DK33" s="167"/>
      <c r="DL33" s="167"/>
      <c r="DM33" s="166"/>
      <c r="DN33" s="166"/>
      <c r="DO33" s="166"/>
      <c r="DP33" s="179"/>
      <c r="DQ33" s="180"/>
      <c r="DR33" s="165"/>
      <c r="DS33" s="166"/>
      <c r="DT33" s="167"/>
      <c r="DU33" s="167"/>
      <c r="DV33" s="167"/>
      <c r="DW33" s="166"/>
      <c r="DX33" s="166"/>
      <c r="DY33" s="166"/>
      <c r="DZ33" s="179"/>
      <c r="EA33" s="180"/>
      <c r="EB33" s="189">
        <f t="shared" si="18"/>
        <v>5000</v>
      </c>
      <c r="EC33" s="190">
        <f t="shared" si="19"/>
        <v>0</v>
      </c>
      <c r="ED33" s="190">
        <f t="shared" si="20"/>
        <v>5000</v>
      </c>
      <c r="EE33" s="204" t="s">
        <v>242</v>
      </c>
      <c r="EF33" s="166">
        <v>2151</v>
      </c>
      <c r="EG33" s="209"/>
      <c r="EH33" s="210"/>
      <c r="EI33" s="180"/>
      <c r="EJ33" s="265">
        <f t="shared" si="3"/>
        <v>2151</v>
      </c>
      <c r="EK33" s="265" t="str">
        <f t="shared" si="4"/>
        <v>Material Impreso e informacion digital</v>
      </c>
      <c r="EL33" s="265">
        <f t="shared" si="5"/>
        <v>0</v>
      </c>
      <c r="EM33" s="265">
        <f t="shared" si="6"/>
        <v>0</v>
      </c>
      <c r="EN33" s="265">
        <f t="shared" si="7"/>
        <v>5000</v>
      </c>
      <c r="EO33" s="265">
        <f t="shared" si="8"/>
        <v>0</v>
      </c>
      <c r="EP33" s="265">
        <f t="shared" si="9"/>
        <v>0</v>
      </c>
      <c r="EQ33" s="265">
        <f t="shared" si="10"/>
        <v>0</v>
      </c>
      <c r="ER33" s="265">
        <f t="shared" si="11"/>
        <v>0</v>
      </c>
      <c r="ES33" s="265">
        <f t="shared" si="12"/>
        <v>0</v>
      </c>
      <c r="ET33" s="265">
        <f t="shared" si="13"/>
        <v>0</v>
      </c>
      <c r="EU33" s="265">
        <f t="shared" si="14"/>
        <v>0</v>
      </c>
      <c r="EV33" s="265">
        <f t="shared" si="15"/>
        <v>0</v>
      </c>
      <c r="EW33" s="265">
        <f t="shared" si="16"/>
        <v>0</v>
      </c>
      <c r="EX33" s="265">
        <f t="shared" si="17"/>
        <v>5000</v>
      </c>
    </row>
    <row r="34" spans="2:154" ht="33.75" customHeight="1">
      <c r="B34" s="509">
        <v>4</v>
      </c>
      <c r="C34" s="513" t="s">
        <v>204</v>
      </c>
      <c r="D34" s="143">
        <v>1</v>
      </c>
      <c r="E34" s="520" t="s">
        <v>205</v>
      </c>
      <c r="F34" s="521"/>
      <c r="G34" s="522"/>
      <c r="H34" s="144" t="s">
        <v>127</v>
      </c>
      <c r="I34" s="507" t="s">
        <v>206</v>
      </c>
      <c r="J34" s="168">
        <v>42005</v>
      </c>
      <c r="K34" s="156">
        <v>42339</v>
      </c>
      <c r="L34" s="114" t="s">
        <v>122</v>
      </c>
      <c r="M34" s="115" t="s">
        <v>122</v>
      </c>
      <c r="N34" s="116"/>
      <c r="O34" s="116"/>
      <c r="P34" s="116"/>
      <c r="Q34" s="115"/>
      <c r="R34" s="115" t="s">
        <v>122</v>
      </c>
      <c r="S34" s="115"/>
      <c r="T34" s="123" t="s">
        <v>262</v>
      </c>
      <c r="U34" s="124"/>
      <c r="V34" s="114" t="s">
        <v>122</v>
      </c>
      <c r="W34" s="115" t="s">
        <v>122</v>
      </c>
      <c r="X34" s="116"/>
      <c r="Y34" s="116"/>
      <c r="Z34" s="116"/>
      <c r="AA34" s="115"/>
      <c r="AB34" s="115" t="s">
        <v>122</v>
      </c>
      <c r="AC34" s="115"/>
      <c r="AD34" s="123" t="s">
        <v>262</v>
      </c>
      <c r="AE34" s="124"/>
      <c r="AF34" s="114" t="s">
        <v>122</v>
      </c>
      <c r="AG34" s="115" t="s">
        <v>122</v>
      </c>
      <c r="AH34" s="116">
        <v>5000</v>
      </c>
      <c r="AI34" s="116"/>
      <c r="AJ34" s="116"/>
      <c r="AK34" s="115"/>
      <c r="AL34" s="115" t="s">
        <v>122</v>
      </c>
      <c r="AM34" s="115"/>
      <c r="AN34" s="123" t="s">
        <v>262</v>
      </c>
      <c r="AO34" s="124"/>
      <c r="AP34" s="114" t="s">
        <v>122</v>
      </c>
      <c r="AQ34" s="115" t="s">
        <v>122</v>
      </c>
      <c r="AR34" s="116"/>
      <c r="AS34" s="116"/>
      <c r="AT34" s="116"/>
      <c r="AU34" s="115"/>
      <c r="AV34" s="115" t="s">
        <v>122</v>
      </c>
      <c r="AW34" s="115"/>
      <c r="AX34" s="123" t="s">
        <v>262</v>
      </c>
      <c r="AY34" s="124"/>
      <c r="AZ34" s="114" t="s">
        <v>122</v>
      </c>
      <c r="BA34" s="115" t="s">
        <v>122</v>
      </c>
      <c r="BB34" s="116"/>
      <c r="BC34" s="116"/>
      <c r="BD34" s="116"/>
      <c r="BE34" s="115"/>
      <c r="BF34" s="115" t="s">
        <v>122</v>
      </c>
      <c r="BG34" s="115"/>
      <c r="BH34" s="123" t="s">
        <v>262</v>
      </c>
      <c r="BI34" s="124"/>
      <c r="BJ34" s="114" t="s">
        <v>122</v>
      </c>
      <c r="BK34" s="115" t="s">
        <v>122</v>
      </c>
      <c r="BL34" s="116"/>
      <c r="BM34" s="116"/>
      <c r="BN34" s="116"/>
      <c r="BO34" s="115"/>
      <c r="BP34" s="115" t="s">
        <v>122</v>
      </c>
      <c r="BQ34" s="115"/>
      <c r="BR34" s="123" t="s">
        <v>262</v>
      </c>
      <c r="BS34" s="124"/>
      <c r="BT34" s="114" t="s">
        <v>122</v>
      </c>
      <c r="BU34" s="115" t="s">
        <v>122</v>
      </c>
      <c r="BV34" s="116"/>
      <c r="BW34" s="116"/>
      <c r="BX34" s="116"/>
      <c r="BY34" s="115"/>
      <c r="BZ34" s="115" t="s">
        <v>122</v>
      </c>
      <c r="CA34" s="115"/>
      <c r="CB34" s="123" t="s">
        <v>262</v>
      </c>
      <c r="CC34" s="124"/>
      <c r="CD34" s="114" t="s">
        <v>122</v>
      </c>
      <c r="CE34" s="115" t="s">
        <v>122</v>
      </c>
      <c r="CF34" s="116">
        <v>5000</v>
      </c>
      <c r="CG34" s="116"/>
      <c r="CH34" s="116"/>
      <c r="CI34" s="115"/>
      <c r="CJ34" s="115" t="s">
        <v>122</v>
      </c>
      <c r="CK34" s="115"/>
      <c r="CL34" s="123" t="s">
        <v>262</v>
      </c>
      <c r="CM34" s="124"/>
      <c r="CN34" s="114" t="s">
        <v>122</v>
      </c>
      <c r="CO34" s="115" t="s">
        <v>122</v>
      </c>
      <c r="CP34" s="116"/>
      <c r="CQ34" s="116"/>
      <c r="CR34" s="116"/>
      <c r="CS34" s="115"/>
      <c r="CT34" s="115" t="s">
        <v>122</v>
      </c>
      <c r="CU34" s="115"/>
      <c r="CV34" s="123" t="s">
        <v>262</v>
      </c>
      <c r="CW34" s="124"/>
      <c r="CX34" s="114" t="s">
        <v>122</v>
      </c>
      <c r="CY34" s="115" t="s">
        <v>122</v>
      </c>
      <c r="CZ34" s="116"/>
      <c r="DA34" s="116"/>
      <c r="DB34" s="116"/>
      <c r="DC34" s="115"/>
      <c r="DD34" s="115" t="s">
        <v>122</v>
      </c>
      <c r="DE34" s="115"/>
      <c r="DF34" s="123" t="s">
        <v>262</v>
      </c>
      <c r="DG34" s="124"/>
      <c r="DH34" s="114" t="s">
        <v>122</v>
      </c>
      <c r="DI34" s="115" t="s">
        <v>122</v>
      </c>
      <c r="DJ34" s="116"/>
      <c r="DK34" s="116"/>
      <c r="DL34" s="116"/>
      <c r="DM34" s="115"/>
      <c r="DN34" s="115" t="s">
        <v>122</v>
      </c>
      <c r="DO34" s="115"/>
      <c r="DP34" s="123" t="s">
        <v>262</v>
      </c>
      <c r="DQ34" s="124"/>
      <c r="DR34" s="114" t="s">
        <v>122</v>
      </c>
      <c r="DS34" s="115" t="s">
        <v>122</v>
      </c>
      <c r="DT34" s="116"/>
      <c r="DU34" s="116"/>
      <c r="DV34" s="116"/>
      <c r="DW34" s="115"/>
      <c r="DX34" s="115" t="s">
        <v>122</v>
      </c>
      <c r="DY34" s="115"/>
      <c r="DZ34" s="123" t="s">
        <v>262</v>
      </c>
      <c r="EA34" s="124"/>
      <c r="EB34" s="192">
        <f t="shared" si="18"/>
        <v>10000</v>
      </c>
      <c r="EC34" s="193">
        <f t="shared" si="19"/>
        <v>0</v>
      </c>
      <c r="ED34" s="193">
        <f t="shared" si="20"/>
        <v>10000</v>
      </c>
      <c r="EE34" s="129" t="s">
        <v>207</v>
      </c>
      <c r="EF34" s="115">
        <v>2111</v>
      </c>
      <c r="EG34" s="131">
        <v>100</v>
      </c>
      <c r="EH34" s="132"/>
      <c r="EI34" s="124"/>
      <c r="EJ34" s="265">
        <f t="shared" si="3"/>
        <v>2111</v>
      </c>
      <c r="EK34" s="265" t="str">
        <f t="shared" si="4"/>
        <v>PAPELERIA</v>
      </c>
      <c r="EL34" s="265">
        <f t="shared" si="5"/>
        <v>0</v>
      </c>
      <c r="EM34" s="265">
        <f t="shared" si="6"/>
        <v>0</v>
      </c>
      <c r="EN34" s="265">
        <f t="shared" si="7"/>
        <v>5000</v>
      </c>
      <c r="EO34" s="265">
        <f t="shared" si="8"/>
        <v>0</v>
      </c>
      <c r="EP34" s="265">
        <f t="shared" si="9"/>
        <v>0</v>
      </c>
      <c r="EQ34" s="265">
        <f t="shared" si="10"/>
        <v>0</v>
      </c>
      <c r="ER34" s="265">
        <f t="shared" si="11"/>
        <v>0</v>
      </c>
      <c r="ES34" s="265">
        <f t="shared" si="12"/>
        <v>5000</v>
      </c>
      <c r="ET34" s="265">
        <f t="shared" si="13"/>
        <v>0</v>
      </c>
      <c r="EU34" s="265">
        <f t="shared" si="14"/>
        <v>0</v>
      </c>
      <c r="EV34" s="265">
        <f t="shared" si="15"/>
        <v>0</v>
      </c>
      <c r="EW34" s="265">
        <f t="shared" si="16"/>
        <v>0</v>
      </c>
      <c r="EX34" s="265">
        <f t="shared" si="17"/>
        <v>10000</v>
      </c>
    </row>
    <row r="35" spans="2:154" ht="60.75" customHeight="1">
      <c r="B35" s="509"/>
      <c r="C35" s="513"/>
      <c r="D35" s="8">
        <v>2</v>
      </c>
      <c r="E35" s="415" t="s">
        <v>208</v>
      </c>
      <c r="F35" s="416"/>
      <c r="G35" s="417"/>
      <c r="H35" s="145" t="s">
        <v>127</v>
      </c>
      <c r="I35" s="508"/>
      <c r="J35" s="169">
        <v>42005</v>
      </c>
      <c r="K35" s="42">
        <v>42339</v>
      </c>
      <c r="L35" s="43" t="s">
        <v>122</v>
      </c>
      <c r="M35" s="44" t="s">
        <v>122</v>
      </c>
      <c r="N35" s="45"/>
      <c r="O35" s="45"/>
      <c r="P35" s="45"/>
      <c r="Q35" s="44"/>
      <c r="R35" s="44" t="s">
        <v>122</v>
      </c>
      <c r="S35" s="44"/>
      <c r="T35" s="69" t="s">
        <v>262</v>
      </c>
      <c r="U35" s="70"/>
      <c r="V35" s="43" t="s">
        <v>122</v>
      </c>
      <c r="W35" s="44" t="s">
        <v>122</v>
      </c>
      <c r="X35" s="45">
        <v>25000</v>
      </c>
      <c r="Y35" s="45"/>
      <c r="Z35" s="45"/>
      <c r="AA35" s="44"/>
      <c r="AB35" s="44" t="s">
        <v>122</v>
      </c>
      <c r="AC35" s="44"/>
      <c r="AD35" s="69" t="s">
        <v>262</v>
      </c>
      <c r="AE35" s="70"/>
      <c r="AF35" s="43" t="s">
        <v>122</v>
      </c>
      <c r="AG35" s="44" t="s">
        <v>122</v>
      </c>
      <c r="AH35" s="45"/>
      <c r="AI35" s="45"/>
      <c r="AJ35" s="45"/>
      <c r="AK35" s="44"/>
      <c r="AL35" s="44" t="s">
        <v>122</v>
      </c>
      <c r="AM35" s="44"/>
      <c r="AN35" s="69" t="s">
        <v>262</v>
      </c>
      <c r="AO35" s="70"/>
      <c r="AP35" s="43" t="s">
        <v>122</v>
      </c>
      <c r="AQ35" s="44" t="s">
        <v>122</v>
      </c>
      <c r="AR35" s="45"/>
      <c r="AS35" s="45"/>
      <c r="AT35" s="45"/>
      <c r="AU35" s="44"/>
      <c r="AV35" s="44" t="s">
        <v>122</v>
      </c>
      <c r="AW35" s="44"/>
      <c r="AX35" s="69" t="s">
        <v>262</v>
      </c>
      <c r="AY35" s="70"/>
      <c r="AZ35" s="43" t="s">
        <v>122</v>
      </c>
      <c r="BA35" s="44" t="s">
        <v>122</v>
      </c>
      <c r="BB35" s="45"/>
      <c r="BC35" s="45"/>
      <c r="BD35" s="45"/>
      <c r="BE35" s="44"/>
      <c r="BF35" s="44" t="s">
        <v>122</v>
      </c>
      <c r="BG35" s="44"/>
      <c r="BH35" s="69" t="s">
        <v>262</v>
      </c>
      <c r="BI35" s="70"/>
      <c r="BJ35" s="43" t="s">
        <v>122</v>
      </c>
      <c r="BK35" s="44" t="s">
        <v>122</v>
      </c>
      <c r="BL35" s="45"/>
      <c r="BM35" s="45"/>
      <c r="BN35" s="45"/>
      <c r="BO35" s="44"/>
      <c r="BP35" s="44" t="s">
        <v>122</v>
      </c>
      <c r="BQ35" s="44"/>
      <c r="BR35" s="69" t="s">
        <v>262</v>
      </c>
      <c r="BS35" s="70"/>
      <c r="BT35" s="43" t="s">
        <v>122</v>
      </c>
      <c r="BU35" s="44" t="s">
        <v>122</v>
      </c>
      <c r="BV35" s="45"/>
      <c r="BW35" s="45"/>
      <c r="BX35" s="45"/>
      <c r="BY35" s="44"/>
      <c r="BZ35" s="44" t="s">
        <v>122</v>
      </c>
      <c r="CA35" s="44"/>
      <c r="CB35" s="69" t="s">
        <v>262</v>
      </c>
      <c r="CC35" s="70"/>
      <c r="CD35" s="43" t="s">
        <v>122</v>
      </c>
      <c r="CE35" s="44" t="s">
        <v>122</v>
      </c>
      <c r="CF35" s="45"/>
      <c r="CG35" s="45"/>
      <c r="CH35" s="45"/>
      <c r="CI35" s="44"/>
      <c r="CJ35" s="44" t="s">
        <v>122</v>
      </c>
      <c r="CK35" s="44"/>
      <c r="CL35" s="69" t="s">
        <v>262</v>
      </c>
      <c r="CM35" s="70"/>
      <c r="CN35" s="43" t="s">
        <v>122</v>
      </c>
      <c r="CO35" s="44" t="s">
        <v>122</v>
      </c>
      <c r="CP35" s="45"/>
      <c r="CQ35" s="45"/>
      <c r="CR35" s="45"/>
      <c r="CS35" s="44"/>
      <c r="CT35" s="44" t="s">
        <v>122</v>
      </c>
      <c r="CU35" s="44"/>
      <c r="CV35" s="69" t="s">
        <v>262</v>
      </c>
      <c r="CW35" s="70"/>
      <c r="CX35" s="43" t="s">
        <v>122</v>
      </c>
      <c r="CY35" s="44" t="s">
        <v>122</v>
      </c>
      <c r="CZ35" s="45"/>
      <c r="DA35" s="45"/>
      <c r="DB35" s="45"/>
      <c r="DC35" s="44"/>
      <c r="DD35" s="44" t="s">
        <v>122</v>
      </c>
      <c r="DE35" s="44"/>
      <c r="DF35" s="69" t="s">
        <v>262</v>
      </c>
      <c r="DG35" s="70"/>
      <c r="DH35" s="43" t="s">
        <v>122</v>
      </c>
      <c r="DI35" s="44" t="s">
        <v>122</v>
      </c>
      <c r="DJ35" s="45"/>
      <c r="DK35" s="45"/>
      <c r="DL35" s="45"/>
      <c r="DM35" s="44"/>
      <c r="DN35" s="44" t="s">
        <v>122</v>
      </c>
      <c r="DO35" s="44"/>
      <c r="DP35" s="69" t="s">
        <v>262</v>
      </c>
      <c r="DQ35" s="70"/>
      <c r="DR35" s="43" t="s">
        <v>122</v>
      </c>
      <c r="DS35" s="44" t="s">
        <v>122</v>
      </c>
      <c r="DT35" s="45"/>
      <c r="DU35" s="45"/>
      <c r="DV35" s="45"/>
      <c r="DW35" s="44"/>
      <c r="DX35" s="44" t="s">
        <v>122</v>
      </c>
      <c r="DY35" s="44"/>
      <c r="DZ35" s="69" t="s">
        <v>262</v>
      </c>
      <c r="EA35" s="70"/>
      <c r="EB35" s="84">
        <f t="shared" si="18"/>
        <v>25000</v>
      </c>
      <c r="EC35" s="85">
        <f t="shared" si="19"/>
        <v>0</v>
      </c>
      <c r="ED35" s="85">
        <f t="shared" si="20"/>
        <v>25000</v>
      </c>
      <c r="EE35" s="128" t="s">
        <v>209</v>
      </c>
      <c r="EF35" s="44">
        <v>2141</v>
      </c>
      <c r="EG35" s="101">
        <v>100</v>
      </c>
      <c r="EH35" s="102"/>
      <c r="EI35" s="70"/>
      <c r="EJ35" s="265">
        <f t="shared" si="3"/>
        <v>2141</v>
      </c>
      <c r="EK35" s="265" t="str">
        <f t="shared" si="4"/>
        <v>CARTUCHOS</v>
      </c>
      <c r="EL35" s="265">
        <f t="shared" si="5"/>
        <v>0</v>
      </c>
      <c r="EM35" s="265">
        <f t="shared" si="6"/>
        <v>25000</v>
      </c>
      <c r="EN35" s="265">
        <f t="shared" si="7"/>
        <v>0</v>
      </c>
      <c r="EO35" s="265">
        <f t="shared" si="8"/>
        <v>0</v>
      </c>
      <c r="EP35" s="265">
        <f t="shared" si="9"/>
        <v>0</v>
      </c>
      <c r="EQ35" s="265">
        <f t="shared" si="10"/>
        <v>0</v>
      </c>
      <c r="ER35" s="265">
        <f t="shared" si="11"/>
        <v>0</v>
      </c>
      <c r="ES35" s="265">
        <f t="shared" si="12"/>
        <v>0</v>
      </c>
      <c r="ET35" s="265">
        <f t="shared" si="13"/>
        <v>0</v>
      </c>
      <c r="EU35" s="265">
        <f t="shared" si="14"/>
        <v>0</v>
      </c>
      <c r="EV35" s="265">
        <f t="shared" si="15"/>
        <v>0</v>
      </c>
      <c r="EW35" s="265">
        <f t="shared" si="16"/>
        <v>0</v>
      </c>
      <c r="EX35" s="265">
        <f t="shared" si="17"/>
        <v>25000</v>
      </c>
    </row>
    <row r="36" spans="2:154" ht="51.75" customHeight="1">
      <c r="B36" s="509"/>
      <c r="C36" s="513"/>
      <c r="D36" s="8">
        <v>3</v>
      </c>
      <c r="E36" s="415" t="s">
        <v>210</v>
      </c>
      <c r="F36" s="416"/>
      <c r="G36" s="417"/>
      <c r="H36" s="145" t="s">
        <v>127</v>
      </c>
      <c r="I36" s="508"/>
      <c r="J36" s="169">
        <v>42005</v>
      </c>
      <c r="K36" s="42">
        <v>42339</v>
      </c>
      <c r="L36" s="43" t="s">
        <v>122</v>
      </c>
      <c r="M36" s="44"/>
      <c r="N36" s="45"/>
      <c r="O36" s="45"/>
      <c r="P36" s="45"/>
      <c r="Q36" s="44"/>
      <c r="R36" s="44" t="s">
        <v>122</v>
      </c>
      <c r="S36" s="44"/>
      <c r="T36" s="69"/>
      <c r="U36" s="70"/>
      <c r="V36" s="43" t="s">
        <v>122</v>
      </c>
      <c r="W36" s="44"/>
      <c r="X36" s="45"/>
      <c r="Y36" s="45"/>
      <c r="Z36" s="45"/>
      <c r="AA36" s="44"/>
      <c r="AB36" s="44" t="s">
        <v>122</v>
      </c>
      <c r="AC36" s="44"/>
      <c r="AD36" s="69"/>
      <c r="AE36" s="70"/>
      <c r="AF36" s="43" t="s">
        <v>122</v>
      </c>
      <c r="AG36" s="44"/>
      <c r="AH36" s="45"/>
      <c r="AI36" s="45"/>
      <c r="AJ36" s="45"/>
      <c r="AK36" s="44"/>
      <c r="AL36" s="44" t="s">
        <v>122</v>
      </c>
      <c r="AM36" s="44"/>
      <c r="AN36" s="69"/>
      <c r="AO36" s="70"/>
      <c r="AP36" s="43" t="s">
        <v>122</v>
      </c>
      <c r="AQ36" s="44"/>
      <c r="AR36" s="45"/>
      <c r="AS36" s="45"/>
      <c r="AT36" s="45"/>
      <c r="AU36" s="44"/>
      <c r="AV36" s="44" t="s">
        <v>122</v>
      </c>
      <c r="AW36" s="44"/>
      <c r="AX36" s="69"/>
      <c r="AY36" s="70"/>
      <c r="AZ36" s="43" t="s">
        <v>122</v>
      </c>
      <c r="BA36" s="44"/>
      <c r="BB36" s="45">
        <v>105000</v>
      </c>
      <c r="BC36" s="45"/>
      <c r="BD36" s="45"/>
      <c r="BE36" s="44"/>
      <c r="BF36" s="44" t="s">
        <v>122</v>
      </c>
      <c r="BG36" s="44"/>
      <c r="BH36" s="69"/>
      <c r="BI36" s="70"/>
      <c r="BJ36" s="43" t="s">
        <v>122</v>
      </c>
      <c r="BK36" s="44" t="s">
        <v>122</v>
      </c>
      <c r="BL36" s="45"/>
      <c r="BM36" s="45"/>
      <c r="BN36" s="45"/>
      <c r="BO36" s="44"/>
      <c r="BP36" s="44" t="s">
        <v>122</v>
      </c>
      <c r="BQ36" s="44"/>
      <c r="BR36" s="69" t="s">
        <v>263</v>
      </c>
      <c r="BS36" s="70"/>
      <c r="BT36" s="43" t="s">
        <v>122</v>
      </c>
      <c r="BU36" s="44"/>
      <c r="BV36" s="45"/>
      <c r="BW36" s="45"/>
      <c r="BX36" s="45"/>
      <c r="BY36" s="44"/>
      <c r="BZ36" s="44" t="s">
        <v>122</v>
      </c>
      <c r="CA36" s="44"/>
      <c r="CB36" s="69"/>
      <c r="CC36" s="70"/>
      <c r="CD36" s="43" t="s">
        <v>122</v>
      </c>
      <c r="CE36" s="44"/>
      <c r="CF36" s="45"/>
      <c r="CG36" s="45"/>
      <c r="CH36" s="45"/>
      <c r="CI36" s="44"/>
      <c r="CJ36" s="44" t="s">
        <v>122</v>
      </c>
      <c r="CK36" s="44"/>
      <c r="CL36" s="69"/>
      <c r="CM36" s="70"/>
      <c r="CN36" s="43" t="s">
        <v>122</v>
      </c>
      <c r="CO36" s="44"/>
      <c r="CP36" s="45"/>
      <c r="CQ36" s="45"/>
      <c r="CR36" s="45"/>
      <c r="CS36" s="44"/>
      <c r="CT36" s="44" t="s">
        <v>122</v>
      </c>
      <c r="CU36" s="44"/>
      <c r="CV36" s="69"/>
      <c r="CW36" s="70"/>
      <c r="CX36" s="43" t="s">
        <v>122</v>
      </c>
      <c r="CY36" s="44"/>
      <c r="CZ36" s="45"/>
      <c r="DA36" s="45"/>
      <c r="DB36" s="45"/>
      <c r="DC36" s="44"/>
      <c r="DD36" s="44" t="s">
        <v>122</v>
      </c>
      <c r="DE36" s="44"/>
      <c r="DF36" s="69"/>
      <c r="DG36" s="70"/>
      <c r="DH36" s="43" t="s">
        <v>122</v>
      </c>
      <c r="DI36" s="44"/>
      <c r="DJ36" s="45"/>
      <c r="DK36" s="45"/>
      <c r="DL36" s="45"/>
      <c r="DM36" s="44"/>
      <c r="DN36" s="44" t="s">
        <v>122</v>
      </c>
      <c r="DO36" s="44"/>
      <c r="DP36" s="69"/>
      <c r="DQ36" s="70"/>
      <c r="DR36" s="43" t="s">
        <v>122</v>
      </c>
      <c r="DS36" s="44"/>
      <c r="DT36" s="45"/>
      <c r="DU36" s="45"/>
      <c r="DV36" s="45"/>
      <c r="DW36" s="44"/>
      <c r="DX36" s="44" t="s">
        <v>122</v>
      </c>
      <c r="DY36" s="44"/>
      <c r="DZ36" s="69"/>
      <c r="EA36" s="70"/>
      <c r="EB36" s="84">
        <f t="shared" si="18"/>
        <v>105000</v>
      </c>
      <c r="EC36" s="85">
        <f t="shared" si="19"/>
        <v>0</v>
      </c>
      <c r="ED36" s="85">
        <f t="shared" si="20"/>
        <v>105000</v>
      </c>
      <c r="EE36" s="128" t="s">
        <v>211</v>
      </c>
      <c r="EF36" s="44">
        <v>3331</v>
      </c>
      <c r="EG36" s="101">
        <v>100</v>
      </c>
      <c r="EH36" s="102"/>
      <c r="EI36" s="70"/>
      <c r="EJ36" s="265">
        <f t="shared" si="3"/>
        <v>3331</v>
      </c>
      <c r="EK36" s="265" t="str">
        <f t="shared" si="4"/>
        <v>FABRICA VIRTUAL</v>
      </c>
      <c r="EL36" s="265">
        <f t="shared" si="5"/>
        <v>0</v>
      </c>
      <c r="EM36" s="265">
        <f t="shared" si="6"/>
        <v>0</v>
      </c>
      <c r="EN36" s="265">
        <f t="shared" si="7"/>
        <v>0</v>
      </c>
      <c r="EO36" s="265">
        <f t="shared" si="8"/>
        <v>0</v>
      </c>
      <c r="EP36" s="265">
        <f t="shared" si="9"/>
        <v>105000</v>
      </c>
      <c r="EQ36" s="265">
        <f t="shared" si="10"/>
        <v>0</v>
      </c>
      <c r="ER36" s="265">
        <f t="shared" si="11"/>
        <v>0</v>
      </c>
      <c r="ES36" s="265">
        <f t="shared" si="12"/>
        <v>0</v>
      </c>
      <c r="ET36" s="265">
        <f t="shared" si="13"/>
        <v>0</v>
      </c>
      <c r="EU36" s="265">
        <f t="shared" si="14"/>
        <v>0</v>
      </c>
      <c r="EV36" s="265">
        <f t="shared" si="15"/>
        <v>0</v>
      </c>
      <c r="EW36" s="265">
        <f t="shared" si="16"/>
        <v>0</v>
      </c>
      <c r="EX36" s="265">
        <f t="shared" si="17"/>
        <v>105000</v>
      </c>
    </row>
    <row r="37" spans="2:154" ht="106.5" customHeight="1">
      <c r="B37" s="509"/>
      <c r="C37" s="513"/>
      <c r="D37" s="8">
        <v>4</v>
      </c>
      <c r="E37" s="415" t="s">
        <v>212</v>
      </c>
      <c r="F37" s="416"/>
      <c r="G37" s="417"/>
      <c r="H37" s="145" t="s">
        <v>127</v>
      </c>
      <c r="I37" s="508"/>
      <c r="J37" s="169">
        <v>42005</v>
      </c>
      <c r="K37" s="42">
        <v>42339</v>
      </c>
      <c r="L37" s="43" t="s">
        <v>122</v>
      </c>
      <c r="M37" s="44"/>
      <c r="N37" s="45"/>
      <c r="O37" s="45"/>
      <c r="P37" s="45"/>
      <c r="Q37" s="44"/>
      <c r="R37" s="44" t="s">
        <v>122</v>
      </c>
      <c r="S37" s="44"/>
      <c r="T37" s="69" t="s">
        <v>264</v>
      </c>
      <c r="U37" s="70"/>
      <c r="V37" s="43" t="s">
        <v>122</v>
      </c>
      <c r="W37" s="44"/>
      <c r="X37" s="45"/>
      <c r="Y37" s="45"/>
      <c r="Z37" s="45"/>
      <c r="AA37" s="44"/>
      <c r="AB37" s="44" t="s">
        <v>122</v>
      </c>
      <c r="AC37" s="44"/>
      <c r="AD37" s="69" t="s">
        <v>264</v>
      </c>
      <c r="AE37" s="70"/>
      <c r="AF37" s="43" t="s">
        <v>122</v>
      </c>
      <c r="AG37" s="44"/>
      <c r="AH37" s="45"/>
      <c r="AI37" s="45"/>
      <c r="AJ37" s="45"/>
      <c r="AK37" s="44"/>
      <c r="AL37" s="44" t="s">
        <v>122</v>
      </c>
      <c r="AM37" s="44"/>
      <c r="AN37" s="69" t="s">
        <v>264</v>
      </c>
      <c r="AO37" s="70"/>
      <c r="AP37" s="43" t="s">
        <v>122</v>
      </c>
      <c r="AQ37" s="44"/>
      <c r="AR37" s="45"/>
      <c r="AS37" s="45"/>
      <c r="AT37" s="45"/>
      <c r="AU37" s="44"/>
      <c r="AV37" s="44" t="s">
        <v>122</v>
      </c>
      <c r="AW37" s="44"/>
      <c r="AX37" s="69" t="s">
        <v>264</v>
      </c>
      <c r="AY37" s="70"/>
      <c r="AZ37" s="43" t="s">
        <v>122</v>
      </c>
      <c r="BA37" s="44"/>
      <c r="BB37" s="45">
        <v>2500</v>
      </c>
      <c r="BC37" s="45"/>
      <c r="BD37" s="45"/>
      <c r="BE37" s="44"/>
      <c r="BF37" s="44" t="s">
        <v>122</v>
      </c>
      <c r="BG37" s="44"/>
      <c r="BH37" s="69" t="s">
        <v>264</v>
      </c>
      <c r="BI37" s="70"/>
      <c r="BJ37" s="43" t="s">
        <v>122</v>
      </c>
      <c r="BK37" s="44"/>
      <c r="BL37" s="45">
        <v>2500</v>
      </c>
      <c r="BM37" s="45"/>
      <c r="BN37" s="45"/>
      <c r="BO37" s="44"/>
      <c r="BP37" s="44" t="s">
        <v>122</v>
      </c>
      <c r="BQ37" s="44"/>
      <c r="BR37" s="69" t="s">
        <v>264</v>
      </c>
      <c r="BS37" s="70"/>
      <c r="BT37" s="43" t="s">
        <v>122</v>
      </c>
      <c r="BU37" s="44"/>
      <c r="BV37" s="45">
        <v>2500</v>
      </c>
      <c r="BW37" s="45"/>
      <c r="BX37" s="45"/>
      <c r="BY37" s="44"/>
      <c r="BZ37" s="44" t="s">
        <v>122</v>
      </c>
      <c r="CA37" s="44"/>
      <c r="CB37" s="69" t="s">
        <v>264</v>
      </c>
      <c r="CC37" s="70"/>
      <c r="CD37" s="43" t="s">
        <v>122</v>
      </c>
      <c r="CE37" s="44"/>
      <c r="CF37" s="45">
        <v>5000</v>
      </c>
      <c r="CG37" s="45"/>
      <c r="CH37" s="45"/>
      <c r="CI37" s="44"/>
      <c r="CJ37" s="44" t="s">
        <v>122</v>
      </c>
      <c r="CK37" s="44"/>
      <c r="CL37" s="69" t="s">
        <v>264</v>
      </c>
      <c r="CM37" s="70"/>
      <c r="CN37" s="43" t="s">
        <v>122</v>
      </c>
      <c r="CO37" s="44"/>
      <c r="CP37" s="45"/>
      <c r="CQ37" s="45"/>
      <c r="CR37" s="45"/>
      <c r="CS37" s="44"/>
      <c r="CT37" s="44" t="s">
        <v>122</v>
      </c>
      <c r="CU37" s="44"/>
      <c r="CV37" s="69" t="s">
        <v>310</v>
      </c>
      <c r="CW37" s="70"/>
      <c r="CX37" s="43" t="s">
        <v>122</v>
      </c>
      <c r="CY37" s="44"/>
      <c r="CZ37" s="45"/>
      <c r="DA37" s="45"/>
      <c r="DB37" s="45"/>
      <c r="DC37" s="44"/>
      <c r="DD37" s="44" t="s">
        <v>122</v>
      </c>
      <c r="DE37" s="44"/>
      <c r="DF37" s="69" t="s">
        <v>310</v>
      </c>
      <c r="DG37" s="70"/>
      <c r="DH37" s="43" t="s">
        <v>122</v>
      </c>
      <c r="DI37" s="44"/>
      <c r="DJ37" s="45"/>
      <c r="DK37" s="45"/>
      <c r="DL37" s="45"/>
      <c r="DM37" s="44"/>
      <c r="DN37" s="44" t="s">
        <v>122</v>
      </c>
      <c r="DO37" s="44"/>
      <c r="DP37" s="69" t="s">
        <v>310</v>
      </c>
      <c r="DQ37" s="70"/>
      <c r="DR37" s="43" t="s">
        <v>122</v>
      </c>
      <c r="DS37" s="44"/>
      <c r="DT37" s="45"/>
      <c r="DU37" s="45"/>
      <c r="DV37" s="45"/>
      <c r="DW37" s="44"/>
      <c r="DX37" s="44" t="s">
        <v>122</v>
      </c>
      <c r="DY37" s="44"/>
      <c r="DZ37" s="69" t="s">
        <v>310</v>
      </c>
      <c r="EA37" s="70"/>
      <c r="EB37" s="84">
        <f t="shared" si="18"/>
        <v>12500</v>
      </c>
      <c r="EC37" s="85">
        <f t="shared" si="19"/>
        <v>0</v>
      </c>
      <c r="ED37" s="85">
        <f t="shared" si="20"/>
        <v>12500</v>
      </c>
      <c r="EE37" s="128" t="s">
        <v>213</v>
      </c>
      <c r="EF37" s="44">
        <v>2141</v>
      </c>
      <c r="EG37" s="101" t="s">
        <v>301</v>
      </c>
      <c r="EH37" s="102"/>
      <c r="EI37" s="70"/>
      <c r="EJ37" s="265">
        <f t="shared" si="3"/>
        <v>2141</v>
      </c>
      <c r="EK37" s="265" t="str">
        <f t="shared" si="4"/>
        <v>FUENTES DE PODER, RATONES, NO BREAK, MINI SPLIT</v>
      </c>
      <c r="EL37" s="265">
        <f t="shared" si="5"/>
        <v>0</v>
      </c>
      <c r="EM37" s="265">
        <f t="shared" si="6"/>
        <v>0</v>
      </c>
      <c r="EN37" s="265">
        <f t="shared" si="7"/>
        <v>0</v>
      </c>
      <c r="EO37" s="265">
        <f t="shared" si="8"/>
        <v>0</v>
      </c>
      <c r="EP37" s="265">
        <f t="shared" si="9"/>
        <v>2500</v>
      </c>
      <c r="EQ37" s="265">
        <f t="shared" si="10"/>
        <v>2500</v>
      </c>
      <c r="ER37" s="265">
        <f t="shared" si="11"/>
        <v>2500</v>
      </c>
      <c r="ES37" s="265">
        <f t="shared" si="12"/>
        <v>5000</v>
      </c>
      <c r="ET37" s="265">
        <f t="shared" si="13"/>
        <v>0</v>
      </c>
      <c r="EU37" s="265">
        <f t="shared" si="14"/>
        <v>0</v>
      </c>
      <c r="EV37" s="265">
        <f t="shared" si="15"/>
        <v>0</v>
      </c>
      <c r="EW37" s="265">
        <f t="shared" si="16"/>
        <v>0</v>
      </c>
      <c r="EX37" s="265">
        <f t="shared" si="17"/>
        <v>12500</v>
      </c>
    </row>
    <row r="38" spans="2:154" ht="32.25" customHeight="1">
      <c r="B38" s="509"/>
      <c r="C38" s="513"/>
      <c r="D38" s="146">
        <v>5</v>
      </c>
      <c r="E38" s="516" t="s">
        <v>214</v>
      </c>
      <c r="F38" s="517"/>
      <c r="G38" s="517"/>
      <c r="H38" s="147" t="s">
        <v>120</v>
      </c>
      <c r="I38" s="508"/>
      <c r="J38" s="169">
        <v>42005</v>
      </c>
      <c r="K38" s="42">
        <v>42339</v>
      </c>
      <c r="L38" s="170" t="s">
        <v>122</v>
      </c>
      <c r="M38" s="171"/>
      <c r="N38" s="172"/>
      <c r="O38" s="172"/>
      <c r="P38" s="172"/>
      <c r="Q38" s="171"/>
      <c r="R38" s="171" t="s">
        <v>122</v>
      </c>
      <c r="S38" s="171"/>
      <c r="T38" s="181" t="s">
        <v>265</v>
      </c>
      <c r="U38" s="182"/>
      <c r="V38" s="170" t="s">
        <v>122</v>
      </c>
      <c r="W38" s="171"/>
      <c r="X38" s="172">
        <v>20000</v>
      </c>
      <c r="Y38" s="172"/>
      <c r="Z38" s="172"/>
      <c r="AA38" s="171"/>
      <c r="AB38" s="171" t="s">
        <v>122</v>
      </c>
      <c r="AC38" s="171"/>
      <c r="AD38" s="181" t="s">
        <v>265</v>
      </c>
      <c r="AE38" s="182"/>
      <c r="AF38" s="170" t="s">
        <v>122</v>
      </c>
      <c r="AG38" s="171"/>
      <c r="AH38" s="172"/>
      <c r="AI38" s="172"/>
      <c r="AJ38" s="172"/>
      <c r="AK38" s="171"/>
      <c r="AL38" s="171" t="s">
        <v>122</v>
      </c>
      <c r="AM38" s="171"/>
      <c r="AN38" s="181" t="s">
        <v>265</v>
      </c>
      <c r="AO38" s="182"/>
      <c r="AP38" s="170" t="s">
        <v>122</v>
      </c>
      <c r="AQ38" s="171"/>
      <c r="AR38" s="172"/>
      <c r="AS38" s="172"/>
      <c r="AT38" s="172"/>
      <c r="AU38" s="171"/>
      <c r="AV38" s="171" t="s">
        <v>122</v>
      </c>
      <c r="AW38" s="171"/>
      <c r="AX38" s="181" t="s">
        <v>265</v>
      </c>
      <c r="AY38" s="182"/>
      <c r="AZ38" s="170" t="s">
        <v>122</v>
      </c>
      <c r="BA38" s="171"/>
      <c r="BB38" s="172"/>
      <c r="BC38" s="172"/>
      <c r="BD38" s="172"/>
      <c r="BE38" s="171"/>
      <c r="BF38" s="171" t="s">
        <v>122</v>
      </c>
      <c r="BG38" s="171"/>
      <c r="BH38" s="181" t="s">
        <v>265</v>
      </c>
      <c r="BI38" s="182"/>
      <c r="BJ38" s="170" t="s">
        <v>122</v>
      </c>
      <c r="BK38" s="171"/>
      <c r="BL38" s="172"/>
      <c r="BM38" s="172"/>
      <c r="BN38" s="172"/>
      <c r="BO38" s="171"/>
      <c r="BP38" s="171" t="s">
        <v>122</v>
      </c>
      <c r="BQ38" s="171"/>
      <c r="BR38" s="181" t="s">
        <v>265</v>
      </c>
      <c r="BS38" s="182"/>
      <c r="BT38" s="170" t="s">
        <v>122</v>
      </c>
      <c r="BU38" s="171"/>
      <c r="BV38" s="172"/>
      <c r="BW38" s="172"/>
      <c r="BX38" s="172"/>
      <c r="BY38" s="171"/>
      <c r="BZ38" s="171" t="s">
        <v>122</v>
      </c>
      <c r="CA38" s="171"/>
      <c r="CB38" s="181" t="s">
        <v>265</v>
      </c>
      <c r="CC38" s="182"/>
      <c r="CD38" s="170" t="s">
        <v>122</v>
      </c>
      <c r="CE38" s="171"/>
      <c r="CF38" s="172"/>
      <c r="CG38" s="172"/>
      <c r="CH38" s="172"/>
      <c r="CI38" s="171"/>
      <c r="CJ38" s="171" t="s">
        <v>122</v>
      </c>
      <c r="CK38" s="171"/>
      <c r="CL38" s="181" t="s">
        <v>265</v>
      </c>
      <c r="CM38" s="182"/>
      <c r="CN38" s="170" t="s">
        <v>122</v>
      </c>
      <c r="CO38" s="171"/>
      <c r="CP38" s="172"/>
      <c r="CQ38" s="172"/>
      <c r="CR38" s="172"/>
      <c r="CS38" s="171"/>
      <c r="CT38" s="171" t="s">
        <v>122</v>
      </c>
      <c r="CU38" s="171"/>
      <c r="CV38" s="181"/>
      <c r="CW38" s="182" t="s">
        <v>311</v>
      </c>
      <c r="CX38" s="170" t="s">
        <v>122</v>
      </c>
      <c r="CY38" s="171"/>
      <c r="CZ38" s="172"/>
      <c r="DA38" s="172"/>
      <c r="DB38" s="172"/>
      <c r="DC38" s="171"/>
      <c r="DD38" s="171" t="s">
        <v>122</v>
      </c>
      <c r="DE38" s="171"/>
      <c r="DF38" s="181"/>
      <c r="DG38" s="182" t="s">
        <v>311</v>
      </c>
      <c r="DH38" s="170" t="s">
        <v>122</v>
      </c>
      <c r="DI38" s="171"/>
      <c r="DJ38" s="172"/>
      <c r="DK38" s="172"/>
      <c r="DL38" s="172"/>
      <c r="DM38" s="171"/>
      <c r="DN38" s="171" t="s">
        <v>122</v>
      </c>
      <c r="DO38" s="171"/>
      <c r="DP38" s="181"/>
      <c r="DQ38" s="182" t="s">
        <v>311</v>
      </c>
      <c r="DR38" s="170" t="s">
        <v>122</v>
      </c>
      <c r="DS38" s="171"/>
      <c r="DT38" s="172"/>
      <c r="DU38" s="172"/>
      <c r="DV38" s="172"/>
      <c r="DW38" s="171"/>
      <c r="DX38" s="171" t="s">
        <v>122</v>
      </c>
      <c r="DY38" s="171"/>
      <c r="DZ38" s="181"/>
      <c r="EA38" s="182" t="s">
        <v>311</v>
      </c>
      <c r="EB38" s="84">
        <f t="shared" si="18"/>
        <v>20000</v>
      </c>
      <c r="EC38" s="85">
        <f t="shared" si="19"/>
        <v>0</v>
      </c>
      <c r="ED38" s="85">
        <f t="shared" si="20"/>
        <v>20000</v>
      </c>
      <c r="EE38" s="205" t="s">
        <v>215</v>
      </c>
      <c r="EF38" s="171">
        <v>2141</v>
      </c>
      <c r="EG38" s="211" t="s">
        <v>301</v>
      </c>
      <c r="EH38" s="212"/>
      <c r="EI38" s="182"/>
      <c r="EJ38" s="265">
        <f t="shared" si="3"/>
        <v>2141</v>
      </c>
      <c r="EK38" s="265" t="str">
        <f t="shared" si="4"/>
        <v>CAÑONES</v>
      </c>
      <c r="EL38" s="265">
        <f t="shared" si="5"/>
        <v>0</v>
      </c>
      <c r="EM38" s="265">
        <f t="shared" si="6"/>
        <v>20000</v>
      </c>
      <c r="EN38" s="265">
        <f t="shared" si="7"/>
        <v>0</v>
      </c>
      <c r="EO38" s="265">
        <f t="shared" si="8"/>
        <v>0</v>
      </c>
      <c r="EP38" s="265">
        <f t="shared" si="9"/>
        <v>0</v>
      </c>
      <c r="EQ38" s="265">
        <f t="shared" si="10"/>
        <v>0</v>
      </c>
      <c r="ER38" s="265">
        <f t="shared" si="11"/>
        <v>0</v>
      </c>
      <c r="ES38" s="265">
        <f t="shared" si="12"/>
        <v>0</v>
      </c>
      <c r="ET38" s="265">
        <f t="shared" si="13"/>
        <v>0</v>
      </c>
      <c r="EU38" s="265">
        <f t="shared" si="14"/>
        <v>0</v>
      </c>
      <c r="EV38" s="265">
        <f t="shared" si="15"/>
        <v>0</v>
      </c>
      <c r="EW38" s="265">
        <f t="shared" si="16"/>
        <v>0</v>
      </c>
      <c r="EX38" s="265">
        <f t="shared" si="17"/>
        <v>20000</v>
      </c>
    </row>
    <row r="39" spans="2:154" ht="32.25" customHeight="1">
      <c r="B39" s="509"/>
      <c r="C39" s="514"/>
      <c r="D39" s="148">
        <v>6</v>
      </c>
      <c r="E39" s="416" t="s">
        <v>216</v>
      </c>
      <c r="F39" s="416"/>
      <c r="G39" s="516"/>
      <c r="H39" s="149" t="s">
        <v>120</v>
      </c>
      <c r="I39" s="508"/>
      <c r="J39" s="169">
        <v>42005</v>
      </c>
      <c r="K39" s="42">
        <v>42339</v>
      </c>
      <c r="L39" s="170" t="s">
        <v>122</v>
      </c>
      <c r="M39" s="171"/>
      <c r="N39" s="172"/>
      <c r="O39" s="172"/>
      <c r="P39" s="172"/>
      <c r="Q39" s="171"/>
      <c r="R39" s="171" t="s">
        <v>122</v>
      </c>
      <c r="S39" s="171"/>
      <c r="T39" s="181" t="s">
        <v>265</v>
      </c>
      <c r="U39" s="182"/>
      <c r="V39" s="170" t="s">
        <v>122</v>
      </c>
      <c r="W39" s="171"/>
      <c r="X39" s="172"/>
      <c r="Y39" s="172"/>
      <c r="Z39" s="172"/>
      <c r="AA39" s="171"/>
      <c r="AB39" s="171" t="s">
        <v>122</v>
      </c>
      <c r="AC39" s="171"/>
      <c r="AD39" s="181" t="s">
        <v>265</v>
      </c>
      <c r="AE39" s="182"/>
      <c r="AF39" s="170" t="s">
        <v>122</v>
      </c>
      <c r="AG39" s="171"/>
      <c r="AH39" s="172"/>
      <c r="AI39" s="172"/>
      <c r="AJ39" s="172"/>
      <c r="AK39" s="171"/>
      <c r="AL39" s="171" t="s">
        <v>122</v>
      </c>
      <c r="AM39" s="171"/>
      <c r="AN39" s="181" t="s">
        <v>265</v>
      </c>
      <c r="AO39" s="182"/>
      <c r="AP39" s="170" t="s">
        <v>122</v>
      </c>
      <c r="AQ39" s="171"/>
      <c r="AR39" s="172"/>
      <c r="AS39" s="172"/>
      <c r="AT39" s="172"/>
      <c r="AU39" s="171"/>
      <c r="AV39" s="171" t="s">
        <v>122</v>
      </c>
      <c r="AW39" s="171"/>
      <c r="AX39" s="181" t="s">
        <v>265</v>
      </c>
      <c r="AY39" s="182"/>
      <c r="AZ39" s="170" t="s">
        <v>122</v>
      </c>
      <c r="BA39" s="171"/>
      <c r="BB39" s="172"/>
      <c r="BC39" s="172"/>
      <c r="BD39" s="172"/>
      <c r="BE39" s="171"/>
      <c r="BF39" s="171" t="s">
        <v>122</v>
      </c>
      <c r="BG39" s="171"/>
      <c r="BH39" s="181" t="s">
        <v>265</v>
      </c>
      <c r="BI39" s="182"/>
      <c r="BJ39" s="170" t="s">
        <v>122</v>
      </c>
      <c r="BK39" s="171"/>
      <c r="BL39" s="172"/>
      <c r="BM39" s="172"/>
      <c r="BN39" s="172"/>
      <c r="BO39" s="171"/>
      <c r="BP39" s="171" t="s">
        <v>122</v>
      </c>
      <c r="BQ39" s="171"/>
      <c r="BR39" s="181" t="s">
        <v>265</v>
      </c>
      <c r="BS39" s="182"/>
      <c r="BT39" s="170" t="s">
        <v>122</v>
      </c>
      <c r="BU39" s="171"/>
      <c r="BV39" s="172"/>
      <c r="BW39" s="172"/>
      <c r="BX39" s="172"/>
      <c r="BY39" s="171"/>
      <c r="BZ39" s="171" t="s">
        <v>122</v>
      </c>
      <c r="CA39" s="171"/>
      <c r="CB39" s="181" t="s">
        <v>265</v>
      </c>
      <c r="CC39" s="182"/>
      <c r="CD39" s="170" t="s">
        <v>122</v>
      </c>
      <c r="CE39" s="171"/>
      <c r="CF39" s="172"/>
      <c r="CG39" s="172"/>
      <c r="CH39" s="172"/>
      <c r="CI39" s="171"/>
      <c r="CJ39" s="171" t="s">
        <v>122</v>
      </c>
      <c r="CK39" s="171"/>
      <c r="CL39" s="181" t="s">
        <v>265</v>
      </c>
      <c r="CM39" s="182"/>
      <c r="CN39" s="170" t="s">
        <v>122</v>
      </c>
      <c r="CO39" s="171"/>
      <c r="CP39" s="172"/>
      <c r="CQ39" s="172"/>
      <c r="CR39" s="172"/>
      <c r="CS39" s="171"/>
      <c r="CT39" s="171" t="s">
        <v>122</v>
      </c>
      <c r="CU39" s="171"/>
      <c r="CV39" s="181"/>
      <c r="CW39" s="182"/>
      <c r="CX39" s="170" t="s">
        <v>122</v>
      </c>
      <c r="CY39" s="171" t="s">
        <v>194</v>
      </c>
      <c r="CZ39" s="172"/>
      <c r="DA39" s="172"/>
      <c r="DB39" s="172"/>
      <c r="DC39" s="171"/>
      <c r="DD39" s="171" t="s">
        <v>122</v>
      </c>
      <c r="DE39" s="171"/>
      <c r="DF39" s="181" t="s">
        <v>312</v>
      </c>
      <c r="DG39" s="182"/>
      <c r="DH39" s="170" t="s">
        <v>122</v>
      </c>
      <c r="DI39" s="171"/>
      <c r="DJ39" s="172"/>
      <c r="DK39" s="172"/>
      <c r="DL39" s="172"/>
      <c r="DM39" s="171"/>
      <c r="DN39" s="171" t="s">
        <v>122</v>
      </c>
      <c r="DO39" s="171"/>
      <c r="DP39" s="181"/>
      <c r="DQ39" s="182"/>
      <c r="DR39" s="170" t="s">
        <v>122</v>
      </c>
      <c r="DS39" s="171"/>
      <c r="DT39" s="172"/>
      <c r="DU39" s="172"/>
      <c r="DV39" s="172"/>
      <c r="DW39" s="171"/>
      <c r="DX39" s="171" t="s">
        <v>122</v>
      </c>
      <c r="DY39" s="171"/>
      <c r="DZ39" s="181"/>
      <c r="EA39" s="182"/>
      <c r="EB39" s="84">
        <f t="shared" si="18"/>
        <v>0</v>
      </c>
      <c r="EC39" s="85">
        <f t="shared" si="19"/>
        <v>0</v>
      </c>
      <c r="ED39" s="85">
        <f t="shared" si="20"/>
        <v>0</v>
      </c>
      <c r="EE39" s="205" t="s">
        <v>217</v>
      </c>
      <c r="EF39" s="171">
        <v>2141</v>
      </c>
      <c r="EG39" s="211">
        <v>100</v>
      </c>
      <c r="EH39" s="212"/>
      <c r="EI39" s="182"/>
      <c r="EJ39" s="265">
        <f t="shared" si="3"/>
        <v>2141</v>
      </c>
      <c r="EK39" s="265" t="str">
        <f t="shared" si="4"/>
        <v>BOCINAS Y CABLES</v>
      </c>
      <c r="EL39" s="265">
        <f t="shared" si="5"/>
        <v>0</v>
      </c>
      <c r="EM39" s="265">
        <f t="shared" si="6"/>
        <v>0</v>
      </c>
      <c r="EN39" s="265">
        <f t="shared" si="7"/>
        <v>0</v>
      </c>
      <c r="EO39" s="265">
        <f t="shared" si="8"/>
        <v>0</v>
      </c>
      <c r="EP39" s="265">
        <f t="shared" si="9"/>
        <v>0</v>
      </c>
      <c r="EQ39" s="265">
        <f t="shared" si="10"/>
        <v>0</v>
      </c>
      <c r="ER39" s="265">
        <f t="shared" si="11"/>
        <v>0</v>
      </c>
      <c r="ES39" s="265">
        <f t="shared" si="12"/>
        <v>0</v>
      </c>
      <c r="ET39" s="265">
        <f t="shared" si="13"/>
        <v>0</v>
      </c>
      <c r="EU39" s="265">
        <f t="shared" si="14"/>
        <v>0</v>
      </c>
      <c r="EV39" s="265">
        <f t="shared" si="15"/>
        <v>0</v>
      </c>
      <c r="EW39" s="265">
        <f t="shared" si="16"/>
        <v>0</v>
      </c>
      <c r="EX39" s="265">
        <f t="shared" si="17"/>
        <v>0</v>
      </c>
    </row>
    <row r="40" spans="2:154" ht="32.25" customHeight="1">
      <c r="B40" s="509"/>
      <c r="C40" s="514"/>
      <c r="D40" s="148">
        <v>7</v>
      </c>
      <c r="E40" s="416" t="s">
        <v>218</v>
      </c>
      <c r="F40" s="416"/>
      <c r="G40" s="516"/>
      <c r="H40" s="149" t="s">
        <v>120</v>
      </c>
      <c r="I40" s="40"/>
      <c r="J40" s="169">
        <v>42005</v>
      </c>
      <c r="K40" s="42">
        <v>42339</v>
      </c>
      <c r="L40" s="170" t="s">
        <v>122</v>
      </c>
      <c r="M40" s="171"/>
      <c r="N40" s="172"/>
      <c r="O40" s="172"/>
      <c r="P40" s="172"/>
      <c r="Q40" s="171"/>
      <c r="R40" s="171" t="s">
        <v>122</v>
      </c>
      <c r="S40" s="171"/>
      <c r="T40" s="181"/>
      <c r="U40" s="182" t="s">
        <v>267</v>
      </c>
      <c r="V40" s="170" t="s">
        <v>122</v>
      </c>
      <c r="W40" s="171"/>
      <c r="X40" s="172">
        <v>6000</v>
      </c>
      <c r="Y40" s="172"/>
      <c r="Z40" s="172"/>
      <c r="AA40" s="171"/>
      <c r="AB40" s="171" t="s">
        <v>122</v>
      </c>
      <c r="AC40" s="171"/>
      <c r="AD40" s="181"/>
      <c r="AE40" s="182" t="s">
        <v>267</v>
      </c>
      <c r="AF40" s="170" t="s">
        <v>122</v>
      </c>
      <c r="AG40" s="171"/>
      <c r="AH40" s="172"/>
      <c r="AI40" s="172"/>
      <c r="AJ40" s="172"/>
      <c r="AK40" s="171"/>
      <c r="AL40" s="171" t="s">
        <v>122</v>
      </c>
      <c r="AM40" s="171"/>
      <c r="AN40" s="181"/>
      <c r="AO40" s="182" t="s">
        <v>267</v>
      </c>
      <c r="AP40" s="170" t="s">
        <v>122</v>
      </c>
      <c r="AQ40" s="171"/>
      <c r="AR40" s="172"/>
      <c r="AS40" s="172"/>
      <c r="AT40" s="172"/>
      <c r="AU40" s="171"/>
      <c r="AV40" s="171" t="s">
        <v>122</v>
      </c>
      <c r="AW40" s="171"/>
      <c r="AX40" s="181"/>
      <c r="AY40" s="182" t="s">
        <v>267</v>
      </c>
      <c r="AZ40" s="170" t="s">
        <v>122</v>
      </c>
      <c r="BA40" s="171"/>
      <c r="BB40" s="172"/>
      <c r="BC40" s="172"/>
      <c r="BD40" s="172"/>
      <c r="BE40" s="171"/>
      <c r="BF40" s="171" t="s">
        <v>122</v>
      </c>
      <c r="BG40" s="171"/>
      <c r="BH40" s="181"/>
      <c r="BI40" s="182" t="s">
        <v>267</v>
      </c>
      <c r="BJ40" s="170" t="s">
        <v>122</v>
      </c>
      <c r="BK40" s="171"/>
      <c r="BL40" s="172"/>
      <c r="BM40" s="172"/>
      <c r="BN40" s="172"/>
      <c r="BO40" s="171"/>
      <c r="BP40" s="171" t="s">
        <v>122</v>
      </c>
      <c r="BQ40" s="171"/>
      <c r="BR40" s="181"/>
      <c r="BS40" s="182" t="s">
        <v>267</v>
      </c>
      <c r="BT40" s="170" t="s">
        <v>122</v>
      </c>
      <c r="BU40" s="171"/>
      <c r="BV40" s="172"/>
      <c r="BW40" s="172"/>
      <c r="BX40" s="172"/>
      <c r="BY40" s="171"/>
      <c r="BZ40" s="171" t="s">
        <v>122</v>
      </c>
      <c r="CA40" s="171"/>
      <c r="CB40" s="181"/>
      <c r="CC40" s="182" t="s">
        <v>267</v>
      </c>
      <c r="CD40" s="170" t="s">
        <v>122</v>
      </c>
      <c r="CE40" s="171"/>
      <c r="CF40" s="172"/>
      <c r="CG40" s="172"/>
      <c r="CH40" s="172"/>
      <c r="CI40" s="171"/>
      <c r="CJ40" s="171" t="s">
        <v>122</v>
      </c>
      <c r="CK40" s="171"/>
      <c r="CL40" s="181"/>
      <c r="CM40" s="182" t="s">
        <v>267</v>
      </c>
      <c r="CN40" s="170" t="s">
        <v>122</v>
      </c>
      <c r="CO40" s="171"/>
      <c r="CP40" s="172"/>
      <c r="CQ40" s="172"/>
      <c r="CR40" s="172"/>
      <c r="CS40" s="171"/>
      <c r="CT40" s="171" t="s">
        <v>122</v>
      </c>
      <c r="CU40" s="171"/>
      <c r="CV40" s="181"/>
      <c r="CW40" s="182" t="s">
        <v>267</v>
      </c>
      <c r="CX40" s="170" t="s">
        <v>122</v>
      </c>
      <c r="CY40" s="171"/>
      <c r="CZ40" s="172"/>
      <c r="DA40" s="172"/>
      <c r="DB40" s="172"/>
      <c r="DC40" s="171"/>
      <c r="DD40" s="171" t="s">
        <v>122</v>
      </c>
      <c r="DE40" s="171"/>
      <c r="DF40" s="181"/>
      <c r="DG40" s="182" t="s">
        <v>267</v>
      </c>
      <c r="DH40" s="170" t="s">
        <v>122</v>
      </c>
      <c r="DI40" s="171"/>
      <c r="DJ40" s="172"/>
      <c r="DK40" s="172"/>
      <c r="DL40" s="172"/>
      <c r="DM40" s="171"/>
      <c r="DN40" s="171" t="s">
        <v>122</v>
      </c>
      <c r="DO40" s="171"/>
      <c r="DP40" s="181"/>
      <c r="DQ40" s="182" t="s">
        <v>267</v>
      </c>
      <c r="DR40" s="170" t="s">
        <v>122</v>
      </c>
      <c r="DS40" s="171"/>
      <c r="DT40" s="172"/>
      <c r="DU40" s="172"/>
      <c r="DV40" s="172"/>
      <c r="DW40" s="171"/>
      <c r="DX40" s="171" t="s">
        <v>122</v>
      </c>
      <c r="DY40" s="171"/>
      <c r="DZ40" s="181"/>
      <c r="EA40" s="182" t="s">
        <v>267</v>
      </c>
      <c r="EB40" s="84">
        <f t="shared" si="18"/>
        <v>6000</v>
      </c>
      <c r="EC40" s="85">
        <f t="shared" si="19"/>
        <v>0</v>
      </c>
      <c r="ED40" s="85">
        <f t="shared" si="20"/>
        <v>6000</v>
      </c>
      <c r="EE40" s="205" t="s">
        <v>219</v>
      </c>
      <c r="EF40" s="171">
        <v>2141</v>
      </c>
      <c r="EG40" s="211" t="s">
        <v>301</v>
      </c>
      <c r="EH40" s="212"/>
      <c r="EI40" s="182" t="s">
        <v>313</v>
      </c>
      <c r="EJ40" s="265">
        <f t="shared" si="3"/>
        <v>2141</v>
      </c>
      <c r="EK40" s="265" t="str">
        <f t="shared" si="4"/>
        <v>MULTIFUNCIONAL</v>
      </c>
      <c r="EL40" s="265">
        <f t="shared" si="5"/>
        <v>0</v>
      </c>
      <c r="EM40" s="265">
        <f t="shared" si="6"/>
        <v>6000</v>
      </c>
      <c r="EN40" s="265">
        <f t="shared" si="7"/>
        <v>0</v>
      </c>
      <c r="EO40" s="265">
        <f t="shared" si="8"/>
        <v>0</v>
      </c>
      <c r="EP40" s="265">
        <f t="shared" si="9"/>
        <v>0</v>
      </c>
      <c r="EQ40" s="265">
        <f t="shared" si="10"/>
        <v>0</v>
      </c>
      <c r="ER40" s="265">
        <f t="shared" si="11"/>
        <v>0</v>
      </c>
      <c r="ES40" s="265">
        <f t="shared" si="12"/>
        <v>0</v>
      </c>
      <c r="ET40" s="265">
        <f t="shared" si="13"/>
        <v>0</v>
      </c>
      <c r="EU40" s="265">
        <f t="shared" si="14"/>
        <v>0</v>
      </c>
      <c r="EV40" s="265">
        <f t="shared" si="15"/>
        <v>0</v>
      </c>
      <c r="EW40" s="265">
        <f t="shared" si="16"/>
        <v>0</v>
      </c>
      <c r="EX40" s="265">
        <f t="shared" si="17"/>
        <v>6000</v>
      </c>
    </row>
    <row r="41" spans="2:154" ht="32.25" customHeight="1">
      <c r="B41" s="509"/>
      <c r="C41" s="514"/>
      <c r="D41" s="148">
        <v>8</v>
      </c>
      <c r="E41" s="416" t="s">
        <v>220</v>
      </c>
      <c r="F41" s="416"/>
      <c r="G41" s="516"/>
      <c r="H41" s="149" t="s">
        <v>221</v>
      </c>
      <c r="I41" s="40"/>
      <c r="J41" s="169">
        <v>42005</v>
      </c>
      <c r="K41" s="42">
        <v>42339</v>
      </c>
      <c r="L41" s="170" t="s">
        <v>122</v>
      </c>
      <c r="M41" s="171" t="s">
        <v>122</v>
      </c>
      <c r="N41" s="172"/>
      <c r="O41" s="172"/>
      <c r="P41" s="172"/>
      <c r="Q41" s="171"/>
      <c r="R41" s="171" t="s">
        <v>122</v>
      </c>
      <c r="S41" s="171"/>
      <c r="T41" s="181" t="s">
        <v>266</v>
      </c>
      <c r="U41" s="182"/>
      <c r="V41" s="170" t="s">
        <v>122</v>
      </c>
      <c r="W41" s="171"/>
      <c r="X41" s="172">
        <v>6000</v>
      </c>
      <c r="Y41" s="172"/>
      <c r="Z41" s="172"/>
      <c r="AA41" s="171"/>
      <c r="AB41" s="171" t="s">
        <v>122</v>
      </c>
      <c r="AC41" s="171"/>
      <c r="AD41" s="181"/>
      <c r="AE41" s="182"/>
      <c r="AF41" s="170" t="s">
        <v>122</v>
      </c>
      <c r="AG41" s="171"/>
      <c r="AH41" s="172"/>
      <c r="AI41" s="172"/>
      <c r="AJ41" s="172"/>
      <c r="AK41" s="171"/>
      <c r="AL41" s="171" t="s">
        <v>122</v>
      </c>
      <c r="AM41" s="171"/>
      <c r="AN41" s="181"/>
      <c r="AO41" s="182"/>
      <c r="AP41" s="170" t="s">
        <v>122</v>
      </c>
      <c r="AQ41" s="171"/>
      <c r="AR41" s="172"/>
      <c r="AS41" s="172"/>
      <c r="AT41" s="172"/>
      <c r="AU41" s="171"/>
      <c r="AV41" s="171" t="s">
        <v>122</v>
      </c>
      <c r="AW41" s="171"/>
      <c r="AX41" s="181"/>
      <c r="AY41" s="182"/>
      <c r="AZ41" s="170" t="s">
        <v>122</v>
      </c>
      <c r="BA41" s="171"/>
      <c r="BB41" s="172"/>
      <c r="BC41" s="172"/>
      <c r="BD41" s="172"/>
      <c r="BE41" s="171"/>
      <c r="BF41" s="171" t="s">
        <v>122</v>
      </c>
      <c r="BG41" s="171"/>
      <c r="BH41" s="181"/>
      <c r="BI41" s="182"/>
      <c r="BJ41" s="170" t="s">
        <v>122</v>
      </c>
      <c r="BK41" s="171" t="s">
        <v>194</v>
      </c>
      <c r="BL41" s="172"/>
      <c r="BM41" s="172"/>
      <c r="BN41" s="172"/>
      <c r="BO41" s="171"/>
      <c r="BP41" s="171" t="s">
        <v>122</v>
      </c>
      <c r="BQ41" s="171"/>
      <c r="BR41" s="181" t="s">
        <v>314</v>
      </c>
      <c r="BS41" s="182"/>
      <c r="BT41" s="170" t="s">
        <v>122</v>
      </c>
      <c r="BU41" s="171"/>
      <c r="BV41" s="172"/>
      <c r="BW41" s="172"/>
      <c r="BX41" s="172"/>
      <c r="BY41" s="171"/>
      <c r="BZ41" s="171" t="s">
        <v>122</v>
      </c>
      <c r="CA41" s="171"/>
      <c r="CB41" s="181"/>
      <c r="CC41" s="182"/>
      <c r="CD41" s="170" t="s">
        <v>122</v>
      </c>
      <c r="CE41" s="171"/>
      <c r="CF41" s="172"/>
      <c r="CG41" s="172"/>
      <c r="CH41" s="172"/>
      <c r="CI41" s="171"/>
      <c r="CJ41" s="171" t="s">
        <v>122</v>
      </c>
      <c r="CK41" s="171"/>
      <c r="CL41" s="181"/>
      <c r="CM41" s="182"/>
      <c r="CN41" s="170" t="s">
        <v>122</v>
      </c>
      <c r="CO41" s="171"/>
      <c r="CP41" s="172"/>
      <c r="CQ41" s="172"/>
      <c r="CR41" s="172"/>
      <c r="CS41" s="171"/>
      <c r="CT41" s="171" t="s">
        <v>122</v>
      </c>
      <c r="CU41" s="171"/>
      <c r="CV41" s="181"/>
      <c r="CW41" s="182"/>
      <c r="CX41" s="170" t="s">
        <v>122</v>
      </c>
      <c r="CY41" s="171"/>
      <c r="CZ41" s="172"/>
      <c r="DA41" s="172"/>
      <c r="DB41" s="172"/>
      <c r="DC41" s="171"/>
      <c r="DD41" s="171" t="s">
        <v>122</v>
      </c>
      <c r="DE41" s="171"/>
      <c r="DF41" s="181"/>
      <c r="DG41" s="182"/>
      <c r="DH41" s="170" t="s">
        <v>122</v>
      </c>
      <c r="DI41" s="171"/>
      <c r="DJ41" s="172"/>
      <c r="DK41" s="172"/>
      <c r="DL41" s="172"/>
      <c r="DM41" s="171"/>
      <c r="DN41" s="171" t="s">
        <v>122</v>
      </c>
      <c r="DO41" s="171"/>
      <c r="DP41" s="181"/>
      <c r="DQ41" s="182"/>
      <c r="DR41" s="170" t="s">
        <v>122</v>
      </c>
      <c r="DS41" s="171"/>
      <c r="DT41" s="172"/>
      <c r="DU41" s="172"/>
      <c r="DV41" s="172"/>
      <c r="DW41" s="171"/>
      <c r="DX41" s="171" t="s">
        <v>122</v>
      </c>
      <c r="DY41" s="171"/>
      <c r="DZ41" s="181"/>
      <c r="EA41" s="182"/>
      <c r="EB41" s="192">
        <f t="shared" si="18"/>
        <v>6000</v>
      </c>
      <c r="EC41" s="193">
        <f t="shared" si="19"/>
        <v>0</v>
      </c>
      <c r="ED41" s="193">
        <f t="shared" si="20"/>
        <v>6000</v>
      </c>
      <c r="EE41" s="205" t="s">
        <v>222</v>
      </c>
      <c r="EF41" s="171">
        <v>5291</v>
      </c>
      <c r="EG41" s="211">
        <v>100</v>
      </c>
      <c r="EH41" s="212"/>
      <c r="EI41" s="182"/>
      <c r="EJ41" s="265">
        <f t="shared" si="3"/>
        <v>5291</v>
      </c>
      <c r="EK41" s="265" t="str">
        <f t="shared" si="4"/>
        <v>MOBILIARIO Y EQUIPO.</v>
      </c>
      <c r="EL41" s="265">
        <f t="shared" si="5"/>
        <v>0</v>
      </c>
      <c r="EM41" s="265">
        <f t="shared" si="6"/>
        <v>6000</v>
      </c>
      <c r="EN41" s="265">
        <f t="shared" si="7"/>
        <v>0</v>
      </c>
      <c r="EO41" s="265">
        <f t="shared" si="8"/>
        <v>0</v>
      </c>
      <c r="EP41" s="265">
        <f t="shared" si="9"/>
        <v>0</v>
      </c>
      <c r="EQ41" s="265">
        <f t="shared" si="10"/>
        <v>0</v>
      </c>
      <c r="ER41" s="265">
        <f t="shared" si="11"/>
        <v>0</v>
      </c>
      <c r="ES41" s="265">
        <f t="shared" si="12"/>
        <v>0</v>
      </c>
      <c r="ET41" s="265">
        <f t="shared" si="13"/>
        <v>0</v>
      </c>
      <c r="EU41" s="265">
        <f t="shared" si="14"/>
        <v>0</v>
      </c>
      <c r="EV41" s="265">
        <f t="shared" si="15"/>
        <v>0</v>
      </c>
      <c r="EW41" s="265">
        <f t="shared" si="16"/>
        <v>0</v>
      </c>
      <c r="EX41" s="265">
        <f t="shared" si="17"/>
        <v>6000</v>
      </c>
    </row>
    <row r="42" spans="2:154" ht="17.25" thickBot="1">
      <c r="B42" s="510"/>
      <c r="C42" s="515"/>
      <c r="D42" s="518"/>
      <c r="E42" s="519"/>
      <c r="F42" s="519"/>
      <c r="G42" s="519"/>
      <c r="H42" s="150"/>
      <c r="I42" s="173"/>
      <c r="J42" s="174"/>
      <c r="K42" s="162"/>
      <c r="L42" s="119"/>
      <c r="M42" s="120"/>
      <c r="N42" s="121"/>
      <c r="O42" s="121"/>
      <c r="P42" s="121"/>
      <c r="Q42" s="120"/>
      <c r="R42" s="120"/>
      <c r="S42" s="120"/>
      <c r="T42" s="125"/>
      <c r="U42" s="126"/>
      <c r="V42" s="119"/>
      <c r="W42" s="120"/>
      <c r="X42" s="121"/>
      <c r="Y42" s="121"/>
      <c r="Z42" s="121"/>
      <c r="AA42" s="120"/>
      <c r="AB42" s="120"/>
      <c r="AC42" s="120"/>
      <c r="AD42" s="125"/>
      <c r="AE42" s="126"/>
      <c r="AF42" s="119"/>
      <c r="AG42" s="120"/>
      <c r="AH42" s="121"/>
      <c r="AI42" s="121"/>
      <c r="AJ42" s="121"/>
      <c r="AK42" s="120"/>
      <c r="AL42" s="120"/>
      <c r="AM42" s="120"/>
      <c r="AN42" s="125"/>
      <c r="AO42" s="126"/>
      <c r="AP42" s="119"/>
      <c r="AQ42" s="120"/>
      <c r="AR42" s="121"/>
      <c r="AS42" s="121"/>
      <c r="AT42" s="121"/>
      <c r="AU42" s="120"/>
      <c r="AV42" s="120"/>
      <c r="AW42" s="120"/>
      <c r="AX42" s="125"/>
      <c r="AY42" s="126"/>
      <c r="AZ42" s="119"/>
      <c r="BA42" s="120"/>
      <c r="BB42" s="121"/>
      <c r="BC42" s="121"/>
      <c r="BD42" s="121"/>
      <c r="BE42" s="120"/>
      <c r="BF42" s="120"/>
      <c r="BG42" s="120"/>
      <c r="BH42" s="125"/>
      <c r="BI42" s="126"/>
      <c r="BJ42" s="119"/>
      <c r="BK42" s="120"/>
      <c r="BL42" s="121"/>
      <c r="BM42" s="121"/>
      <c r="BN42" s="121"/>
      <c r="BO42" s="120"/>
      <c r="BP42" s="120"/>
      <c r="BQ42" s="120"/>
      <c r="BR42" s="125"/>
      <c r="BS42" s="126"/>
      <c r="BT42" s="119"/>
      <c r="BU42" s="120"/>
      <c r="BV42" s="121"/>
      <c r="BW42" s="121"/>
      <c r="BX42" s="121"/>
      <c r="BY42" s="120"/>
      <c r="BZ42" s="120"/>
      <c r="CA42" s="120"/>
      <c r="CB42" s="125"/>
      <c r="CC42" s="126"/>
      <c r="CD42" s="119"/>
      <c r="CE42" s="120"/>
      <c r="CF42" s="121"/>
      <c r="CG42" s="121"/>
      <c r="CH42" s="121"/>
      <c r="CI42" s="120"/>
      <c r="CJ42" s="120"/>
      <c r="CK42" s="120"/>
      <c r="CL42" s="125"/>
      <c r="CM42" s="126"/>
      <c r="CN42" s="119"/>
      <c r="CO42" s="120"/>
      <c r="CP42" s="121"/>
      <c r="CQ42" s="121"/>
      <c r="CR42" s="121"/>
      <c r="CS42" s="120"/>
      <c r="CT42" s="120"/>
      <c r="CU42" s="120"/>
      <c r="CV42" s="125"/>
      <c r="CW42" s="126"/>
      <c r="CX42" s="119"/>
      <c r="CY42" s="120"/>
      <c r="CZ42" s="121"/>
      <c r="DA42" s="121"/>
      <c r="DB42" s="121"/>
      <c r="DC42" s="120"/>
      <c r="DD42" s="120"/>
      <c r="DE42" s="120"/>
      <c r="DF42" s="125"/>
      <c r="DG42" s="126"/>
      <c r="DH42" s="119"/>
      <c r="DI42" s="120"/>
      <c r="DJ42" s="121"/>
      <c r="DK42" s="121"/>
      <c r="DL42" s="121"/>
      <c r="DM42" s="120"/>
      <c r="DN42" s="120"/>
      <c r="DO42" s="120"/>
      <c r="DP42" s="125"/>
      <c r="DQ42" s="126"/>
      <c r="DR42" s="119"/>
      <c r="DS42" s="120"/>
      <c r="DT42" s="121"/>
      <c r="DU42" s="121"/>
      <c r="DV42" s="121"/>
      <c r="DW42" s="120"/>
      <c r="DX42" s="120"/>
      <c r="DY42" s="120"/>
      <c r="DZ42" s="125"/>
      <c r="EA42" s="126"/>
      <c r="EB42" s="87"/>
      <c r="EC42" s="88"/>
      <c r="ED42" s="88"/>
      <c r="EE42" s="120"/>
      <c r="EF42" s="206"/>
      <c r="EG42" s="133"/>
      <c r="EH42" s="134"/>
      <c r="EI42" s="126"/>
      <c r="EJ42" s="265">
        <f t="shared" si="3"/>
        <v>0</v>
      </c>
      <c r="EK42" s="265">
        <f t="shared" si="4"/>
        <v>0</v>
      </c>
      <c r="EL42" s="265">
        <f t="shared" si="5"/>
        <v>0</v>
      </c>
      <c r="EM42" s="265">
        <f t="shared" si="6"/>
        <v>0</v>
      </c>
      <c r="EN42" s="265">
        <f t="shared" si="7"/>
        <v>0</v>
      </c>
      <c r="EO42" s="265">
        <f t="shared" si="8"/>
        <v>0</v>
      </c>
      <c r="EP42" s="265">
        <f t="shared" si="9"/>
        <v>0</v>
      </c>
      <c r="EQ42" s="265">
        <f t="shared" si="10"/>
        <v>0</v>
      </c>
      <c r="ER42" s="265">
        <f t="shared" si="11"/>
        <v>0</v>
      </c>
      <c r="ES42" s="265">
        <f t="shared" si="12"/>
        <v>0</v>
      </c>
      <c r="ET42" s="265">
        <f t="shared" si="13"/>
        <v>0</v>
      </c>
      <c r="EU42" s="265">
        <f t="shared" si="14"/>
        <v>0</v>
      </c>
      <c r="EV42" s="265">
        <f t="shared" si="15"/>
        <v>0</v>
      </c>
      <c r="EW42" s="265">
        <f t="shared" si="16"/>
        <v>0</v>
      </c>
      <c r="EX42" s="265">
        <f t="shared" si="17"/>
        <v>0</v>
      </c>
    </row>
    <row r="43" spans="50:130" ht="30.75" customHeight="1" thickBot="1" thickTop="1">
      <c r="AX43" s="282">
        <f>10/11*100%</f>
        <v>0.9090909090909091</v>
      </c>
      <c r="AY43" s="283"/>
      <c r="AZ43" s="283"/>
      <c r="CL43" s="282">
        <f>9/9*100%</f>
        <v>1</v>
      </c>
      <c r="CM43" s="283"/>
      <c r="CN43" s="283"/>
      <c r="DZ43" s="282">
        <f>7/7*100%</f>
        <v>1</v>
      </c>
    </row>
    <row r="44" spans="2:139" ht="30" customHeight="1" thickBot="1">
      <c r="B44" s="12"/>
      <c r="C44" s="13"/>
      <c r="D44" s="408" t="s">
        <v>153</v>
      </c>
      <c r="E44" s="408"/>
      <c r="F44" s="408"/>
      <c r="G44" s="408"/>
      <c r="H44" s="14"/>
      <c r="I44" s="14"/>
      <c r="J44" s="13"/>
      <c r="K44" s="13"/>
      <c r="L44" s="13"/>
      <c r="M44" s="13"/>
      <c r="N44" s="52">
        <f>SUM(N18:N42)</f>
        <v>0</v>
      </c>
      <c r="O44" s="52">
        <f>SUM(O18:O42)</f>
        <v>0</v>
      </c>
      <c r="P44" s="122"/>
      <c r="Q44" s="13"/>
      <c r="R44" s="13"/>
      <c r="S44" s="13"/>
      <c r="T44" s="13"/>
      <c r="U44" s="13"/>
      <c r="V44" s="13"/>
      <c r="W44" s="13"/>
      <c r="X44" s="52">
        <f>SUM(X18:X42)</f>
        <v>94500</v>
      </c>
      <c r="Y44" s="52">
        <f>SUM(Y18:Y42)</f>
        <v>0</v>
      </c>
      <c r="Z44" s="122"/>
      <c r="AA44" s="13"/>
      <c r="AB44" s="13"/>
      <c r="AC44" s="13"/>
      <c r="AD44" s="13"/>
      <c r="AE44" s="13"/>
      <c r="AF44" s="13"/>
      <c r="AG44" s="13"/>
      <c r="AH44" s="52">
        <f>SUM(AH18:AH42)</f>
        <v>39000</v>
      </c>
      <c r="AI44" s="52">
        <f>SUM(AI18:AI42)</f>
        <v>0</v>
      </c>
      <c r="AJ44" s="122"/>
      <c r="AK44" s="13"/>
      <c r="AL44" s="13"/>
      <c r="AM44" s="13"/>
      <c r="AN44" s="13"/>
      <c r="AO44" s="13"/>
      <c r="AP44" s="13"/>
      <c r="AQ44" s="13"/>
      <c r="AR44" s="52">
        <f>SUM(AR18:AR42)</f>
        <v>87500</v>
      </c>
      <c r="AS44" s="52">
        <f>SUM(AS18:AS42)</f>
        <v>0</v>
      </c>
      <c r="AT44" s="122"/>
      <c r="AU44" s="13"/>
      <c r="AV44" s="13"/>
      <c r="AW44" s="13"/>
      <c r="AX44" s="284" t="s">
        <v>286</v>
      </c>
      <c r="AY44" s="411" t="s">
        <v>287</v>
      </c>
      <c r="AZ44" s="411"/>
      <c r="BA44" s="13"/>
      <c r="BB44" s="52">
        <f>SUM(BB18:BB42)</f>
        <v>159500</v>
      </c>
      <c r="BC44" s="52">
        <f>SUM(BC18:BC42)</f>
        <v>0</v>
      </c>
      <c r="BD44" s="122"/>
      <c r="BE44" s="13"/>
      <c r="BF44" s="13"/>
      <c r="BG44" s="13"/>
      <c r="BH44" s="13"/>
      <c r="BI44" s="13"/>
      <c r="BJ44" s="13"/>
      <c r="BK44" s="13"/>
      <c r="BL44" s="52">
        <f>SUM(BL18:BL42)</f>
        <v>2500</v>
      </c>
      <c r="BM44" s="52">
        <f>SUM(BM18:BM42)</f>
        <v>0</v>
      </c>
      <c r="BN44" s="122"/>
      <c r="BO44" s="13"/>
      <c r="BP44" s="13"/>
      <c r="BQ44" s="13"/>
      <c r="BR44" s="13"/>
      <c r="BS44" s="13"/>
      <c r="BT44" s="13"/>
      <c r="BU44" s="13"/>
      <c r="BV44" s="52">
        <f>SUM(BV18:BV42)</f>
        <v>27500</v>
      </c>
      <c r="BW44" s="52">
        <f>SUM(BW18:BW42)</f>
        <v>0</v>
      </c>
      <c r="BX44" s="122"/>
      <c r="BY44" s="13"/>
      <c r="BZ44" s="13"/>
      <c r="CA44" s="13"/>
      <c r="CB44" s="13"/>
      <c r="CC44" s="13"/>
      <c r="CD44" s="13"/>
      <c r="CE44" s="13"/>
      <c r="CF44" s="52">
        <f>SUM(CF18:CF42)</f>
        <v>57500</v>
      </c>
      <c r="CG44" s="52">
        <f>SUM(CG18:CG42)</f>
        <v>0</v>
      </c>
      <c r="CH44" s="122"/>
      <c r="CI44" s="13"/>
      <c r="CJ44" s="13"/>
      <c r="CK44" s="13"/>
      <c r="CL44" s="284" t="s">
        <v>286</v>
      </c>
      <c r="CM44" s="411" t="s">
        <v>287</v>
      </c>
      <c r="CN44" s="411"/>
      <c r="CO44" s="13"/>
      <c r="CP44" s="52">
        <f>SUM(CP18:CP42)</f>
        <v>31000</v>
      </c>
      <c r="CQ44" s="52">
        <f>SUM(CQ18:CQ42)</f>
        <v>0</v>
      </c>
      <c r="CR44" s="122"/>
      <c r="CS44" s="13"/>
      <c r="CT44" s="13"/>
      <c r="CU44" s="13"/>
      <c r="CV44" s="13"/>
      <c r="CW44" s="13"/>
      <c r="CX44" s="13"/>
      <c r="CY44" s="13"/>
      <c r="CZ44" s="52">
        <f>SUM(CZ18:CZ42)</f>
        <v>25000</v>
      </c>
      <c r="DA44" s="52">
        <f>SUM(DA18:DA42)</f>
        <v>0</v>
      </c>
      <c r="DB44" s="122"/>
      <c r="DC44" s="13"/>
      <c r="DD44" s="13"/>
      <c r="DE44" s="13"/>
      <c r="DF44" s="13"/>
      <c r="DG44" s="13"/>
      <c r="DH44" s="13"/>
      <c r="DI44" s="13"/>
      <c r="DJ44" s="52">
        <f>SUM(DJ18:DJ42)</f>
        <v>12500</v>
      </c>
      <c r="DK44" s="52">
        <f>SUM(DK18:DK42)</f>
        <v>0</v>
      </c>
      <c r="DL44" s="122"/>
      <c r="DM44" s="13"/>
      <c r="DN44" s="13"/>
      <c r="DO44" s="13"/>
      <c r="DP44" s="13"/>
      <c r="DQ44" s="13"/>
      <c r="DR44" s="13"/>
      <c r="DS44" s="13"/>
      <c r="DT44" s="52">
        <f>SUM(DT18:DT42)</f>
        <v>0</v>
      </c>
      <c r="DU44" s="52">
        <f>SUM(DU18:DU42)</f>
        <v>0</v>
      </c>
      <c r="DV44" s="122"/>
      <c r="DW44" s="13"/>
      <c r="DX44" s="13"/>
      <c r="DY44" s="13"/>
      <c r="DZ44" s="127">
        <f>DT44+DJ44+CZ44+CP44+CF44+BV44+BL44+BB44+AR44+AH44+X44+N44</f>
        <v>536500</v>
      </c>
      <c r="EA44" s="13"/>
      <c r="EB44" s="52">
        <f>SUM(EB18:EB41)</f>
        <v>536500</v>
      </c>
      <c r="EC44" s="52">
        <f>SUM(EC18:EC41)</f>
        <v>0</v>
      </c>
      <c r="ED44" s="52">
        <f>SUM(ED18:ED41)</f>
        <v>536500</v>
      </c>
      <c r="EE44" s="13"/>
      <c r="EF44" s="13"/>
      <c r="EG44" s="282">
        <f>16/16*100%</f>
        <v>1</v>
      </c>
      <c r="EH44" s="13"/>
      <c r="EI44" s="105"/>
    </row>
    <row r="46" spans="2:130" ht="22.5" customHeight="1">
      <c r="B46" s="15" t="s">
        <v>154</v>
      </c>
      <c r="C46" s="15"/>
      <c r="D46" s="16"/>
      <c r="E46" s="16"/>
      <c r="F46" s="16"/>
      <c r="G46" s="16"/>
      <c r="H46" s="16"/>
      <c r="I46" s="16"/>
      <c r="J46" s="16"/>
      <c r="K46" s="16"/>
      <c r="L46" s="16"/>
      <c r="M46" s="16"/>
      <c r="N46" s="53"/>
      <c r="O46" s="53"/>
      <c r="P46" s="53"/>
      <c r="Q46" s="73"/>
      <c r="R46" s="73"/>
      <c r="S46" s="73"/>
      <c r="T46" s="74"/>
      <c r="U46" s="74"/>
      <c r="V46" s="74"/>
      <c r="W46" s="75"/>
      <c r="X46" s="76"/>
      <c r="Y46" s="76"/>
      <c r="Z46" s="76"/>
      <c r="AA46" s="79"/>
      <c r="AB46" s="79"/>
      <c r="AC46" s="79"/>
      <c r="AD46" s="75"/>
      <c r="AE46" s="75"/>
      <c r="AF46" s="75"/>
      <c r="AG46" s="75"/>
      <c r="AH46" s="76"/>
      <c r="AI46" s="76"/>
      <c r="AJ46" s="76"/>
      <c r="AK46" s="75"/>
      <c r="AL46" s="75"/>
      <c r="AM46" s="75"/>
      <c r="AN46" s="75"/>
      <c r="AO46" s="75"/>
      <c r="AP46" s="75"/>
      <c r="AQ46" s="75"/>
      <c r="AR46" s="76"/>
      <c r="AS46" s="76"/>
      <c r="AT46" s="76"/>
      <c r="AU46" s="79"/>
      <c r="AV46" s="79"/>
      <c r="AW46" s="79"/>
      <c r="AX46" s="75"/>
      <c r="AY46" s="75"/>
      <c r="AZ46" s="75"/>
      <c r="BA46" s="75"/>
      <c r="BB46" s="76"/>
      <c r="BC46" s="76"/>
      <c r="BD46" s="76"/>
      <c r="BE46" s="79"/>
      <c r="BF46" s="79"/>
      <c r="BG46" s="79"/>
      <c r="BH46" s="75"/>
      <c r="BI46" s="75"/>
      <c r="BJ46" s="75"/>
      <c r="BK46" s="75"/>
      <c r="BL46" s="76"/>
      <c r="BM46" s="76"/>
      <c r="BN46" s="76"/>
      <c r="BO46" s="79"/>
      <c r="BP46" s="79"/>
      <c r="BQ46" s="79"/>
      <c r="BR46" s="75"/>
      <c r="BS46" s="75"/>
      <c r="BT46" s="79"/>
      <c r="BU46" s="79"/>
      <c r="BV46" s="75"/>
      <c r="BW46" s="75"/>
      <c r="BX46" s="75"/>
      <c r="BY46" s="75"/>
      <c r="BZ46" s="75"/>
      <c r="CA46" s="75"/>
      <c r="CB46" s="75"/>
      <c r="CC46" s="76"/>
      <c r="CD46" s="79"/>
      <c r="CE46" s="79"/>
      <c r="CF46" s="75"/>
      <c r="CG46" s="75"/>
      <c r="CH46" s="75"/>
      <c r="CI46" s="75"/>
      <c r="CJ46" s="75"/>
      <c r="CK46" s="75"/>
      <c r="CL46" s="75"/>
      <c r="CM46" s="76"/>
      <c r="CN46" s="79"/>
      <c r="CO46" s="79"/>
      <c r="CP46" s="75"/>
      <c r="CQ46" s="75"/>
      <c r="CR46" s="75"/>
      <c r="CS46" s="75"/>
      <c r="CT46" s="75"/>
      <c r="CU46" s="75"/>
      <c r="CV46" s="75"/>
      <c r="CW46" s="76"/>
      <c r="CX46" s="79"/>
      <c r="CY46" s="79"/>
      <c r="CZ46" s="75"/>
      <c r="DA46" s="75"/>
      <c r="DB46" s="75"/>
      <c r="DC46" s="75"/>
      <c r="DD46" s="75"/>
      <c r="DE46" s="75"/>
      <c r="DF46" s="75"/>
      <c r="DG46" s="76"/>
      <c r="DH46" s="79"/>
      <c r="DI46" s="79"/>
      <c r="DJ46" s="75"/>
      <c r="DK46" s="75"/>
      <c r="DL46" s="75"/>
      <c r="DM46" s="75"/>
      <c r="DN46" s="75"/>
      <c r="DO46" s="75"/>
      <c r="DP46" s="75"/>
      <c r="DQ46" s="76"/>
      <c r="DR46" s="79"/>
      <c r="DS46" s="79"/>
      <c r="DT46" s="75"/>
      <c r="DU46" s="75"/>
      <c r="DV46" s="75"/>
      <c r="DW46" s="75"/>
      <c r="DX46" s="75"/>
      <c r="DY46" s="75"/>
      <c r="DZ46" s="75"/>
    </row>
    <row r="48" spans="2:139" ht="15">
      <c r="B48" s="17"/>
      <c r="C48" s="18"/>
      <c r="D48" s="18"/>
      <c r="E48" s="18"/>
      <c r="F48" s="18"/>
      <c r="G48" s="18"/>
      <c r="H48" s="18"/>
      <c r="I48" s="18"/>
      <c r="J48" s="18"/>
      <c r="K48" s="54"/>
      <c r="L48" s="54"/>
      <c r="M48" s="55"/>
      <c r="N48" s="55"/>
      <c r="O48" s="55"/>
      <c r="P48" s="55"/>
      <c r="Q48" s="55"/>
      <c r="R48" s="55"/>
      <c r="S48" s="55"/>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06"/>
    </row>
    <row r="49" spans="2:139" ht="27" customHeight="1">
      <c r="B49" s="409" t="s">
        <v>47</v>
      </c>
      <c r="C49" s="410"/>
      <c r="D49" s="410"/>
      <c r="E49" s="410"/>
      <c r="F49" s="410"/>
      <c r="G49" s="410" t="s">
        <v>48</v>
      </c>
      <c r="H49" s="410"/>
      <c r="I49" s="410"/>
      <c r="J49" s="410"/>
      <c r="K49" s="410"/>
      <c r="L49" s="56" t="s">
        <v>155</v>
      </c>
      <c r="M49" s="57"/>
      <c r="N49" s="58"/>
      <c r="O49" s="58"/>
      <c r="P49" s="58"/>
      <c r="Q49" s="77"/>
      <c r="R49" s="77"/>
      <c r="S49" s="77"/>
      <c r="T49" s="77"/>
      <c r="U49" s="77"/>
      <c r="V49" s="57"/>
      <c r="W49" s="58"/>
      <c r="X49" s="57"/>
      <c r="Y49" s="57"/>
      <c r="Z49" s="57"/>
      <c r="AA49" s="77"/>
      <c r="AB49" s="77"/>
      <c r="AC49" s="77"/>
      <c r="AD49" s="77"/>
      <c r="AE49" s="77"/>
      <c r="AF49" s="58"/>
      <c r="AG49" s="57"/>
      <c r="AH49" s="57"/>
      <c r="AI49" s="57"/>
      <c r="AJ49" s="57"/>
      <c r="AK49" s="77"/>
      <c r="AL49" s="77"/>
      <c r="AM49" s="77"/>
      <c r="AN49" s="77"/>
      <c r="AO49" s="77"/>
      <c r="AP49" s="57"/>
      <c r="AQ49" s="57"/>
      <c r="AR49" s="57"/>
      <c r="AS49" s="57"/>
      <c r="AT49" s="57"/>
      <c r="AU49" s="77"/>
      <c r="AV49" s="77"/>
      <c r="AW49" s="77"/>
      <c r="AX49" s="77"/>
      <c r="AY49" s="77"/>
      <c r="AZ49" s="57"/>
      <c r="BA49" s="57"/>
      <c r="BB49" s="57"/>
      <c r="BC49" s="57"/>
      <c r="BD49" s="57"/>
      <c r="BE49" s="77"/>
      <c r="BF49" s="77"/>
      <c r="BG49" s="77"/>
      <c r="BH49" s="77"/>
      <c r="BI49" s="77"/>
      <c r="BJ49" s="57"/>
      <c r="BK49" s="57"/>
      <c r="BL49" s="57"/>
      <c r="BM49" s="57"/>
      <c r="BN49" s="57"/>
      <c r="BO49" s="77"/>
      <c r="BP49" s="77"/>
      <c r="BQ49" s="77"/>
      <c r="BR49" s="77"/>
      <c r="BS49" s="77"/>
      <c r="BT49" s="57"/>
      <c r="BU49" s="57"/>
      <c r="BV49" s="57"/>
      <c r="BW49" s="57"/>
      <c r="BX49" s="57"/>
      <c r="BY49" s="77"/>
      <c r="BZ49" s="77"/>
      <c r="CA49" s="77"/>
      <c r="CB49" s="77"/>
      <c r="CC49" s="77"/>
      <c r="CD49" s="57"/>
      <c r="CE49" s="57"/>
      <c r="CF49" s="57"/>
      <c r="CG49" s="57"/>
      <c r="CH49" s="57"/>
      <c r="CI49" s="77"/>
      <c r="CJ49" s="77"/>
      <c r="CK49" s="77"/>
      <c r="CL49" s="77"/>
      <c r="CM49" s="77"/>
      <c r="CN49" s="57"/>
      <c r="CO49" s="57"/>
      <c r="CP49" s="57"/>
      <c r="CQ49" s="57"/>
      <c r="CR49" s="57"/>
      <c r="CS49" s="77"/>
      <c r="CT49" s="77"/>
      <c r="CU49" s="77"/>
      <c r="CV49" s="77"/>
      <c r="CW49" s="77"/>
      <c r="CX49" s="57"/>
      <c r="CY49" s="57"/>
      <c r="CZ49" s="57"/>
      <c r="DA49" s="57"/>
      <c r="DB49" s="57"/>
      <c r="DC49" s="77"/>
      <c r="DD49" s="77"/>
      <c r="DE49" s="77"/>
      <c r="DF49" s="77"/>
      <c r="DG49" s="77"/>
      <c r="DH49" s="57"/>
      <c r="DI49" s="57"/>
      <c r="DJ49" s="57"/>
      <c r="DK49" s="57"/>
      <c r="DL49" s="57"/>
      <c r="DM49" s="77"/>
      <c r="DN49" s="77"/>
      <c r="DO49" s="77"/>
      <c r="DP49" s="77"/>
      <c r="DQ49" s="77"/>
      <c r="DR49" s="57"/>
      <c r="DS49" s="57"/>
      <c r="DT49" s="57"/>
      <c r="DU49" s="57"/>
      <c r="DV49" s="57"/>
      <c r="DW49" s="77"/>
      <c r="DX49" s="77"/>
      <c r="DY49" s="77"/>
      <c r="DZ49" s="77"/>
      <c r="EA49" s="77"/>
      <c r="EB49" s="57"/>
      <c r="EC49" s="57"/>
      <c r="ED49" s="57"/>
      <c r="EE49" s="57"/>
      <c r="EF49" s="57"/>
      <c r="EG49" s="57"/>
      <c r="EH49" s="57"/>
      <c r="EI49" s="107"/>
    </row>
    <row r="50" spans="2:139" ht="15">
      <c r="B50" s="19"/>
      <c r="C50" s="20"/>
      <c r="D50" s="21" t="s">
        <v>49</v>
      </c>
      <c r="E50" s="21"/>
      <c r="F50" s="22"/>
      <c r="G50" s="20"/>
      <c r="H50" s="23" t="s">
        <v>156</v>
      </c>
      <c r="I50" s="20"/>
      <c r="J50" s="56"/>
      <c r="K50" s="56"/>
      <c r="L50" s="56"/>
      <c r="M50" s="59"/>
      <c r="N50" s="60"/>
      <c r="O50" s="60"/>
      <c r="P50" s="60"/>
      <c r="Q50" s="402"/>
      <c r="R50" s="402"/>
      <c r="S50" s="402"/>
      <c r="T50" s="402"/>
      <c r="U50" s="402"/>
      <c r="V50" s="57"/>
      <c r="W50" s="57"/>
      <c r="X50" s="57"/>
      <c r="Y50" s="57"/>
      <c r="Z50" s="57"/>
      <c r="AA50" s="402"/>
      <c r="AB50" s="402"/>
      <c r="AC50" s="402"/>
      <c r="AD50" s="402"/>
      <c r="AE50" s="402"/>
      <c r="AF50" s="57"/>
      <c r="AG50" s="57"/>
      <c r="AH50" s="57"/>
      <c r="AI50" s="57"/>
      <c r="AJ50" s="57"/>
      <c r="AK50" s="402"/>
      <c r="AL50" s="402"/>
      <c r="AM50" s="402"/>
      <c r="AN50" s="402"/>
      <c r="AO50" s="402"/>
      <c r="AP50" s="57"/>
      <c r="AQ50" s="57"/>
      <c r="AR50" s="57"/>
      <c r="AS50" s="57"/>
      <c r="AT50" s="57"/>
      <c r="AU50" s="402"/>
      <c r="AV50" s="402"/>
      <c r="AW50" s="402"/>
      <c r="AX50" s="402"/>
      <c r="AY50" s="402"/>
      <c r="AZ50" s="57"/>
      <c r="BA50" s="57"/>
      <c r="BB50" s="57"/>
      <c r="BC50" s="57"/>
      <c r="BD50" s="57"/>
      <c r="BE50" s="402"/>
      <c r="BF50" s="402"/>
      <c r="BG50" s="402"/>
      <c r="BH50" s="402"/>
      <c r="BI50" s="402"/>
      <c r="BJ50" s="57"/>
      <c r="BK50" s="57"/>
      <c r="BL50" s="57"/>
      <c r="BM50" s="57"/>
      <c r="BN50" s="57"/>
      <c r="BO50" s="402"/>
      <c r="BP50" s="402"/>
      <c r="BQ50" s="402"/>
      <c r="BR50" s="402"/>
      <c r="BS50" s="402"/>
      <c r="BT50" s="57"/>
      <c r="BU50" s="57"/>
      <c r="BV50" s="57"/>
      <c r="BW50" s="57"/>
      <c r="BX50" s="57"/>
      <c r="BY50" s="402"/>
      <c r="BZ50" s="402"/>
      <c r="CA50" s="402"/>
      <c r="CB50" s="402"/>
      <c r="CC50" s="402"/>
      <c r="CD50" s="57"/>
      <c r="CE50" s="57"/>
      <c r="CF50" s="57"/>
      <c r="CG50" s="57"/>
      <c r="CH50" s="57"/>
      <c r="CI50" s="402"/>
      <c r="CJ50" s="402"/>
      <c r="CK50" s="402"/>
      <c r="CL50" s="402"/>
      <c r="CM50" s="402"/>
      <c r="CN50" s="57"/>
      <c r="CO50" s="57"/>
      <c r="CP50" s="57"/>
      <c r="CQ50" s="57"/>
      <c r="CR50" s="57"/>
      <c r="CS50" s="402"/>
      <c r="CT50" s="402"/>
      <c r="CU50" s="402"/>
      <c r="CV50" s="402"/>
      <c r="CW50" s="402"/>
      <c r="CX50" s="57"/>
      <c r="CY50" s="57"/>
      <c r="CZ50" s="57"/>
      <c r="DA50" s="57"/>
      <c r="DB50" s="57"/>
      <c r="DC50" s="402"/>
      <c r="DD50" s="402"/>
      <c r="DE50" s="402"/>
      <c r="DF50" s="402"/>
      <c r="DG50" s="402"/>
      <c r="DH50" s="57"/>
      <c r="DI50" s="57"/>
      <c r="DJ50" s="57"/>
      <c r="DK50" s="57"/>
      <c r="DL50" s="57"/>
      <c r="DM50" s="402"/>
      <c r="DN50" s="402"/>
      <c r="DO50" s="402"/>
      <c r="DP50" s="402"/>
      <c r="DQ50" s="402"/>
      <c r="DR50" s="57"/>
      <c r="DS50" s="57"/>
      <c r="DT50" s="57"/>
      <c r="DU50" s="57"/>
      <c r="DV50" s="57"/>
      <c r="DW50" s="402"/>
      <c r="DX50" s="402"/>
      <c r="DY50" s="402"/>
      <c r="DZ50" s="402"/>
      <c r="EA50" s="402"/>
      <c r="EB50" s="57"/>
      <c r="EC50" s="57"/>
      <c r="ED50" s="57"/>
      <c r="EE50" s="57"/>
      <c r="EF50" s="57"/>
      <c r="EG50" s="57"/>
      <c r="EH50" s="57"/>
      <c r="EI50" s="107"/>
    </row>
    <row r="51" spans="2:139" ht="15">
      <c r="B51" s="19"/>
      <c r="C51" s="20"/>
      <c r="D51" s="21"/>
      <c r="E51" s="21"/>
      <c r="F51" s="22"/>
      <c r="G51" s="20"/>
      <c r="H51" s="20"/>
      <c r="I51" s="20"/>
      <c r="J51" s="57"/>
      <c r="K51" s="61"/>
      <c r="L51" s="61"/>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107"/>
    </row>
    <row r="52" spans="2:139" ht="27" customHeight="1">
      <c r="B52" s="403"/>
      <c r="C52" s="404"/>
      <c r="D52" s="404"/>
      <c r="E52" s="404"/>
      <c r="F52" s="404"/>
      <c r="G52" s="404"/>
      <c r="H52" s="404"/>
      <c r="I52" s="404"/>
      <c r="J52" s="404"/>
      <c r="K52" s="404"/>
      <c r="L52" s="56" t="s">
        <v>157</v>
      </c>
      <c r="M52" s="57"/>
      <c r="N52" s="58"/>
      <c r="O52" s="58"/>
      <c r="P52" s="58"/>
      <c r="Q52" s="77"/>
      <c r="R52" s="77"/>
      <c r="S52" s="77"/>
      <c r="T52" s="77"/>
      <c r="U52" s="77"/>
      <c r="V52" s="57"/>
      <c r="W52" s="58"/>
      <c r="X52" s="57"/>
      <c r="Y52" s="57"/>
      <c r="Z52" s="57"/>
      <c r="AA52" s="77"/>
      <c r="AB52" s="77"/>
      <c r="AC52" s="77"/>
      <c r="AD52" s="77"/>
      <c r="AE52" s="77"/>
      <c r="AF52" s="58"/>
      <c r="AG52" s="57"/>
      <c r="AH52" s="57"/>
      <c r="AI52" s="57"/>
      <c r="AJ52" s="57"/>
      <c r="AK52" s="77"/>
      <c r="AL52" s="77"/>
      <c r="AM52" s="77"/>
      <c r="AN52" s="77"/>
      <c r="AO52" s="77"/>
      <c r="AP52" s="57"/>
      <c r="AQ52" s="57"/>
      <c r="AR52" s="57"/>
      <c r="AS52" s="57"/>
      <c r="AT52" s="57"/>
      <c r="AU52" s="77"/>
      <c r="AV52" s="77"/>
      <c r="AW52" s="77"/>
      <c r="AX52" s="77"/>
      <c r="AY52" s="77"/>
      <c r="AZ52" s="57"/>
      <c r="BA52" s="57"/>
      <c r="BB52" s="57"/>
      <c r="BC52" s="57"/>
      <c r="BD52" s="57"/>
      <c r="BE52" s="77"/>
      <c r="BF52" s="77"/>
      <c r="BG52" s="77"/>
      <c r="BH52" s="77"/>
      <c r="BI52" s="77"/>
      <c r="BJ52" s="57"/>
      <c r="BK52" s="57"/>
      <c r="BL52" s="57"/>
      <c r="BM52" s="57"/>
      <c r="BN52" s="57"/>
      <c r="BO52" s="77"/>
      <c r="BP52" s="77"/>
      <c r="BQ52" s="77"/>
      <c r="BR52" s="77"/>
      <c r="BS52" s="77"/>
      <c r="BT52" s="57"/>
      <c r="BU52" s="57"/>
      <c r="BV52" s="57"/>
      <c r="BW52" s="57"/>
      <c r="BX52" s="57"/>
      <c r="BY52" s="77"/>
      <c r="BZ52" s="77"/>
      <c r="CA52" s="77"/>
      <c r="CB52" s="77"/>
      <c r="CC52" s="77"/>
      <c r="CD52" s="57"/>
      <c r="CE52" s="57"/>
      <c r="CF52" s="57"/>
      <c r="CG52" s="57"/>
      <c r="CH52" s="57"/>
      <c r="CI52" s="77"/>
      <c r="CJ52" s="77"/>
      <c r="CK52" s="77"/>
      <c r="CL52" s="77"/>
      <c r="CM52" s="77"/>
      <c r="CN52" s="57"/>
      <c r="CO52" s="57"/>
      <c r="CP52" s="57"/>
      <c r="CQ52" s="57"/>
      <c r="CR52" s="57"/>
      <c r="CS52" s="77"/>
      <c r="CT52" s="77"/>
      <c r="CU52" s="77"/>
      <c r="CV52" s="77"/>
      <c r="CW52" s="77"/>
      <c r="CX52" s="57"/>
      <c r="CY52" s="57"/>
      <c r="CZ52" s="57"/>
      <c r="DA52" s="57"/>
      <c r="DB52" s="57"/>
      <c r="DC52" s="77"/>
      <c r="DD52" s="77"/>
      <c r="DE52" s="77"/>
      <c r="DF52" s="77"/>
      <c r="DG52" s="77"/>
      <c r="DH52" s="57"/>
      <c r="DI52" s="57"/>
      <c r="DJ52" s="57"/>
      <c r="DK52" s="57"/>
      <c r="DL52" s="57"/>
      <c r="DM52" s="77"/>
      <c r="DN52" s="77"/>
      <c r="DO52" s="77"/>
      <c r="DP52" s="77"/>
      <c r="DQ52" s="77"/>
      <c r="DR52" s="57"/>
      <c r="DS52" s="57"/>
      <c r="DT52" s="57"/>
      <c r="DU52" s="57"/>
      <c r="DV52" s="57"/>
      <c r="DW52" s="77"/>
      <c r="DX52" s="77"/>
      <c r="DY52" s="77"/>
      <c r="DZ52" s="77"/>
      <c r="EA52" s="77"/>
      <c r="EB52" s="57"/>
      <c r="EC52" s="57"/>
      <c r="ED52" s="57"/>
      <c r="EE52" s="57"/>
      <c r="EF52" s="57"/>
      <c r="EG52" s="57"/>
      <c r="EH52" s="57"/>
      <c r="EI52" s="107"/>
    </row>
    <row r="53" spans="2:139" ht="34.5" customHeight="1">
      <c r="B53" s="390"/>
      <c r="C53" s="391"/>
      <c r="D53" s="391"/>
      <c r="E53" s="391"/>
      <c r="F53" s="391"/>
      <c r="G53" s="391"/>
      <c r="H53" s="391"/>
      <c r="I53" s="391"/>
      <c r="J53" s="391"/>
      <c r="K53" s="391"/>
      <c r="L53" s="62"/>
      <c r="M53" s="63"/>
      <c r="N53" s="63"/>
      <c r="O53" s="63"/>
      <c r="P53" s="63"/>
      <c r="Q53" s="392"/>
      <c r="R53" s="392"/>
      <c r="S53" s="392"/>
      <c r="T53" s="392"/>
      <c r="U53" s="392"/>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108"/>
    </row>
  </sheetData>
  <sheetProtection/>
  <mergeCells count="181">
    <mergeCell ref="BT12:BY12"/>
    <mergeCell ref="AF12:AO12"/>
    <mergeCell ref="AP12:AY12"/>
    <mergeCell ref="AY44:AZ44"/>
    <mergeCell ref="CM44:CN44"/>
    <mergeCell ref="AM3:AU3"/>
    <mergeCell ref="AM4:AU4"/>
    <mergeCell ref="AM5:AU5"/>
    <mergeCell ref="AM6:AU6"/>
    <mergeCell ref="AZ12:BI12"/>
    <mergeCell ref="BJ12:BS12"/>
    <mergeCell ref="DH15:DQ15"/>
    <mergeCell ref="DR15:EA15"/>
    <mergeCell ref="B7:U7"/>
    <mergeCell ref="B8:U8"/>
    <mergeCell ref="J3:AL6"/>
    <mergeCell ref="B3:F6"/>
    <mergeCell ref="G3:I6"/>
    <mergeCell ref="DO12:DW12"/>
    <mergeCell ref="J12:U12"/>
    <mergeCell ref="V12:AE12"/>
    <mergeCell ref="EH15:EI15"/>
    <mergeCell ref="EE15:EF15"/>
    <mergeCell ref="CA12:CI12"/>
    <mergeCell ref="CK12:CS12"/>
    <mergeCell ref="CU12:DC12"/>
    <mergeCell ref="DE12:DM12"/>
    <mergeCell ref="EB15:ED15"/>
    <mergeCell ref="DY12:EF12"/>
    <mergeCell ref="CN15:CW15"/>
    <mergeCell ref="CX15:DG15"/>
    <mergeCell ref="AE16:AE17"/>
    <mergeCell ref="AF16:AF17"/>
    <mergeCell ref="EG12:EI12"/>
    <mergeCell ref="J15:K15"/>
    <mergeCell ref="L15:U15"/>
    <mergeCell ref="V15:AE15"/>
    <mergeCell ref="AF15:AO15"/>
    <mergeCell ref="AP15:AY15"/>
    <mergeCell ref="AZ15:BI15"/>
    <mergeCell ref="BJ15:BS15"/>
    <mergeCell ref="AY16:AY17"/>
    <mergeCell ref="AZ16:AZ17"/>
    <mergeCell ref="N16:P16"/>
    <mergeCell ref="Q16:S16"/>
    <mergeCell ref="X16:Z16"/>
    <mergeCell ref="AA16:AC16"/>
    <mergeCell ref="AH16:AJ16"/>
    <mergeCell ref="AK16:AM16"/>
    <mergeCell ref="W16:W17"/>
    <mergeCell ref="AD16:AD17"/>
    <mergeCell ref="CD15:CM15"/>
    <mergeCell ref="BV16:BX16"/>
    <mergeCell ref="BY16:CA16"/>
    <mergeCell ref="BS16:BS17"/>
    <mergeCell ref="BT16:BT17"/>
    <mergeCell ref="BU16:BU17"/>
    <mergeCell ref="BT15:CC15"/>
    <mergeCell ref="AG16:AG17"/>
    <mergeCell ref="AN16:AN17"/>
    <mergeCell ref="CP16:CR16"/>
    <mergeCell ref="CS16:CU16"/>
    <mergeCell ref="CZ16:DB16"/>
    <mergeCell ref="DC16:DE16"/>
    <mergeCell ref="CN16:CN17"/>
    <mergeCell ref="CO16:CO17"/>
    <mergeCell ref="CV16:CV17"/>
    <mergeCell ref="CW16:CW17"/>
    <mergeCell ref="CX16:CX17"/>
    <mergeCell ref="CY16:CY17"/>
    <mergeCell ref="DJ16:DL16"/>
    <mergeCell ref="DM16:DO16"/>
    <mergeCell ref="DT16:DV16"/>
    <mergeCell ref="DW16:DY16"/>
    <mergeCell ref="E18:G18"/>
    <mergeCell ref="E19:G19"/>
    <mergeCell ref="H15:H17"/>
    <mergeCell ref="I15:I17"/>
    <mergeCell ref="U16:U17"/>
    <mergeCell ref="V16:V17"/>
    <mergeCell ref="E20:G20"/>
    <mergeCell ref="E21:G21"/>
    <mergeCell ref="D22:G22"/>
    <mergeCell ref="E23:G23"/>
    <mergeCell ref="E24:G24"/>
    <mergeCell ref="E25:G25"/>
    <mergeCell ref="E26:G26"/>
    <mergeCell ref="E27:G27"/>
    <mergeCell ref="E28:G28"/>
    <mergeCell ref="E29:G29"/>
    <mergeCell ref="E30:G30"/>
    <mergeCell ref="D31:G31"/>
    <mergeCell ref="E32:G32"/>
    <mergeCell ref="D33:G33"/>
    <mergeCell ref="E34:G34"/>
    <mergeCell ref="E35:G35"/>
    <mergeCell ref="E36:G36"/>
    <mergeCell ref="E37:G37"/>
    <mergeCell ref="E38:G38"/>
    <mergeCell ref="E39:G39"/>
    <mergeCell ref="E40:G40"/>
    <mergeCell ref="E41:G41"/>
    <mergeCell ref="D42:G42"/>
    <mergeCell ref="D44:G44"/>
    <mergeCell ref="CI50:CM50"/>
    <mergeCell ref="CS50:CW50"/>
    <mergeCell ref="DC50:DG50"/>
    <mergeCell ref="B49:F49"/>
    <mergeCell ref="G49:K49"/>
    <mergeCell ref="Q50:U50"/>
    <mergeCell ref="AA50:AE50"/>
    <mergeCell ref="AK50:AO50"/>
    <mergeCell ref="AU50:AY50"/>
    <mergeCell ref="DM50:DQ50"/>
    <mergeCell ref="DW50:EA50"/>
    <mergeCell ref="B52:F52"/>
    <mergeCell ref="G52:K52"/>
    <mergeCell ref="B53:F53"/>
    <mergeCell ref="G53:K53"/>
    <mergeCell ref="Q53:U53"/>
    <mergeCell ref="BE50:BI50"/>
    <mergeCell ref="BO50:BS50"/>
    <mergeCell ref="BY50:CC50"/>
    <mergeCell ref="B18:B22"/>
    <mergeCell ref="B23:B31"/>
    <mergeCell ref="B32:B33"/>
    <mergeCell ref="B34:B42"/>
    <mergeCell ref="C18:C22"/>
    <mergeCell ref="C23:C31"/>
    <mergeCell ref="C32:C33"/>
    <mergeCell ref="C34:C42"/>
    <mergeCell ref="I34:I39"/>
    <mergeCell ref="J16:J17"/>
    <mergeCell ref="K16:K17"/>
    <mergeCell ref="L16:L17"/>
    <mergeCell ref="M16:M17"/>
    <mergeCell ref="T16:T17"/>
    <mergeCell ref="AO16:AO17"/>
    <mergeCell ref="AP16:AP17"/>
    <mergeCell ref="AQ16:AQ17"/>
    <mergeCell ref="AX16:AX17"/>
    <mergeCell ref="AR16:AT16"/>
    <mergeCell ref="AU16:AW16"/>
    <mergeCell ref="BA16:BA17"/>
    <mergeCell ref="BH16:BH17"/>
    <mergeCell ref="BI16:BI17"/>
    <mergeCell ref="BJ16:BJ17"/>
    <mergeCell ref="BK16:BK17"/>
    <mergeCell ref="BR16:BR17"/>
    <mergeCell ref="BB16:BD16"/>
    <mergeCell ref="BE16:BG16"/>
    <mergeCell ref="BL16:BN16"/>
    <mergeCell ref="BO16:BQ16"/>
    <mergeCell ref="CB16:CB17"/>
    <mergeCell ref="CC16:CC17"/>
    <mergeCell ref="CD16:CD17"/>
    <mergeCell ref="CE16:CE17"/>
    <mergeCell ref="CL16:CL17"/>
    <mergeCell ref="CM16:CM17"/>
    <mergeCell ref="CF16:CH16"/>
    <mergeCell ref="CI16:CK16"/>
    <mergeCell ref="B12:I13"/>
    <mergeCell ref="B10:G11"/>
    <mergeCell ref="J10:EI11"/>
    <mergeCell ref="EB16:EB17"/>
    <mergeCell ref="EC16:EC17"/>
    <mergeCell ref="ED16:ED17"/>
    <mergeCell ref="DF16:DF17"/>
    <mergeCell ref="DG16:DG17"/>
    <mergeCell ref="DH16:DH17"/>
    <mergeCell ref="DI16:DI17"/>
    <mergeCell ref="EE16:EE17"/>
    <mergeCell ref="EF16:EF17"/>
    <mergeCell ref="B15:C17"/>
    <mergeCell ref="D15:G17"/>
    <mergeCell ref="DR16:DR17"/>
    <mergeCell ref="DS16:DS17"/>
    <mergeCell ref="DZ16:DZ17"/>
    <mergeCell ref="EA16:EA17"/>
    <mergeCell ref="DP16:DP17"/>
    <mergeCell ref="DQ16:DQ17"/>
  </mergeCells>
  <printOptions/>
  <pageMargins left="0.6993055555555555" right="0.6993055555555555" top="0.75" bottom="0.75" header="0.29930555555555555" footer="0.29930555555555555"/>
  <pageSetup horizontalDpi="600" verticalDpi="600" orientation="portrait"/>
  <drawing r:id="rId3"/>
  <legacyDrawing r:id="rId2"/>
</worksheet>
</file>

<file path=xl/worksheets/sheet5.xml><?xml version="1.0" encoding="utf-8"?>
<worksheet xmlns="http://schemas.openxmlformats.org/spreadsheetml/2006/main" xmlns:r="http://schemas.openxmlformats.org/officeDocument/2006/relationships">
  <dimension ref="B3:EX33"/>
  <sheetViews>
    <sheetView zoomScale="80" zoomScaleNormal="80" zoomScalePageLayoutView="0" workbookViewId="0" topLeftCell="C9">
      <pane xSplit="12465" ySplit="3765" topLeftCell="DW20" activePane="bottomRight" state="split"/>
      <selection pane="topLeft" activeCell="B9" sqref="A1:IV16384"/>
      <selection pane="topRight" activeCell="I9" sqref="I9"/>
      <selection pane="bottomLeft" activeCell="C18" sqref="C18:C21"/>
      <selection pane="bottomRight" activeCell="EG24" sqref="EG24"/>
    </sheetView>
  </sheetViews>
  <sheetFormatPr defaultColWidth="11.421875" defaultRowHeight="15"/>
  <cols>
    <col min="1" max="1" width="11.421875" style="0" bestFit="1" customWidth="1"/>
    <col min="2" max="2" width="9.140625" style="0" customWidth="1"/>
    <col min="3" max="3" width="18.00390625" style="0" customWidth="1"/>
    <col min="4" max="4" width="8.57421875" style="0" customWidth="1"/>
    <col min="5" max="6" width="11.421875" style="0" bestFit="1" customWidth="1"/>
    <col min="7" max="7" width="33.57421875" style="0" customWidth="1"/>
    <col min="8" max="8" width="18.8515625" style="0" customWidth="1"/>
    <col min="9" max="9" width="19.421875" style="0" customWidth="1"/>
    <col min="10" max="13" width="11.421875" style="0" bestFit="1" customWidth="1"/>
    <col min="14" max="16" width="14.8515625" style="0" customWidth="1"/>
    <col min="17" max="23" width="11.421875" style="0" bestFit="1" customWidth="1"/>
    <col min="24" max="26" width="14.140625" style="0" customWidth="1"/>
    <col min="27" max="29" width="11.421875" style="0" bestFit="1" customWidth="1"/>
    <col min="30" max="30" width="17.28125" style="0" customWidth="1"/>
    <col min="31" max="39" width="11.421875" style="0" bestFit="1" customWidth="1"/>
    <col min="40" max="40" width="20.00390625" style="0" customWidth="1"/>
    <col min="41" max="49" width="11.421875" style="0" bestFit="1" customWidth="1"/>
    <col min="50" max="50" width="32.7109375" style="0" customWidth="1"/>
    <col min="51" max="53" width="11.421875" style="0" bestFit="1" customWidth="1"/>
    <col min="54" max="56" width="14.140625" style="0" customWidth="1"/>
    <col min="57" max="63" width="11.421875" style="0" bestFit="1" customWidth="1"/>
    <col min="64" max="66" width="14.7109375" style="0" customWidth="1"/>
    <col min="67" max="73" width="11.421875" style="0" bestFit="1" customWidth="1"/>
    <col min="74" max="76" width="14.8515625" style="0" customWidth="1"/>
    <col min="77" max="83" width="11.421875" style="0" bestFit="1" customWidth="1"/>
    <col min="84" max="86" width="14.00390625" style="0" customWidth="1"/>
    <col min="87" max="93" width="11.421875" style="0" bestFit="1" customWidth="1"/>
    <col min="94" max="96" width="16.421875" style="0" customWidth="1"/>
    <col min="97" max="103" width="11.421875" style="0" bestFit="1" customWidth="1"/>
    <col min="104" max="104" width="17.8515625" style="0" customWidth="1"/>
    <col min="105" max="106" width="14.8515625" style="0" customWidth="1"/>
    <col min="107" max="113" width="11.421875" style="0" bestFit="1" customWidth="1"/>
    <col min="114" max="116" width="17.28125" style="0" customWidth="1"/>
    <col min="117" max="119" width="11.421875" style="0" bestFit="1" customWidth="1"/>
    <col min="120" max="120" width="25.140625" style="0" customWidth="1"/>
    <col min="121" max="123" width="11.421875" style="0" bestFit="1" customWidth="1"/>
    <col min="124" max="128" width="14.7109375" style="0" customWidth="1"/>
    <col min="129" max="130" width="11.421875" style="0" bestFit="1" customWidth="1"/>
    <col min="131" max="131" width="13.28125" style="0" customWidth="1"/>
    <col min="132" max="132" width="19.28125" style="0" customWidth="1"/>
    <col min="133" max="133" width="16.7109375" style="0" customWidth="1"/>
    <col min="134" max="134" width="21.140625" style="0" customWidth="1"/>
    <col min="135" max="135" width="14.28125" style="0" customWidth="1"/>
    <col min="136" max="136" width="16.8515625" style="0" customWidth="1"/>
    <col min="137" max="137" width="20.57421875" style="0" customWidth="1"/>
    <col min="138" max="138" width="17.8515625" style="0" customWidth="1"/>
    <col min="139" max="139" width="21.140625" style="0" customWidth="1"/>
  </cols>
  <sheetData>
    <row r="3" spans="2:57" ht="18" customHeight="1">
      <c r="B3" s="474"/>
      <c r="C3" s="475"/>
      <c r="D3" s="475"/>
      <c r="E3" s="475"/>
      <c r="F3" s="476"/>
      <c r="G3" s="483" t="s">
        <v>53</v>
      </c>
      <c r="H3" s="484"/>
      <c r="I3" s="484"/>
      <c r="J3" s="488" t="s">
        <v>3</v>
      </c>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9"/>
      <c r="AS3" s="24"/>
      <c r="AT3" s="24"/>
      <c r="AU3" s="464" t="s">
        <v>54</v>
      </c>
      <c r="AV3" s="465"/>
      <c r="AW3" s="465"/>
      <c r="AX3" s="465"/>
      <c r="AY3" s="465"/>
      <c r="AZ3" s="465"/>
      <c r="BA3" s="465"/>
      <c r="BB3" s="465"/>
      <c r="BC3" s="465"/>
      <c r="BD3" s="465"/>
      <c r="BE3" s="466"/>
    </row>
    <row r="4" spans="2:57" ht="18" customHeight="1">
      <c r="B4" s="477"/>
      <c r="C4" s="478"/>
      <c r="D4" s="478"/>
      <c r="E4" s="478"/>
      <c r="F4" s="479"/>
      <c r="G4" s="289"/>
      <c r="H4" s="485"/>
      <c r="I4" s="485"/>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1"/>
      <c r="AS4" s="25"/>
      <c r="AT4" s="25"/>
      <c r="AU4" s="467" t="s">
        <v>2</v>
      </c>
      <c r="AV4" s="468"/>
      <c r="AW4" s="468"/>
      <c r="AX4" s="468"/>
      <c r="AY4" s="468"/>
      <c r="AZ4" s="468"/>
      <c r="BA4" s="468"/>
      <c r="BB4" s="468"/>
      <c r="BC4" s="468"/>
      <c r="BD4" s="468"/>
      <c r="BE4" s="469"/>
    </row>
    <row r="5" spans="2:57" ht="18" customHeight="1">
      <c r="B5" s="477"/>
      <c r="C5" s="478"/>
      <c r="D5" s="478"/>
      <c r="E5" s="478"/>
      <c r="F5" s="479"/>
      <c r="G5" s="289"/>
      <c r="H5" s="485"/>
      <c r="I5" s="485"/>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1"/>
      <c r="AS5" s="25"/>
      <c r="AT5" s="25"/>
      <c r="AU5" s="467" t="s">
        <v>4</v>
      </c>
      <c r="AV5" s="468"/>
      <c r="AW5" s="468"/>
      <c r="AX5" s="468"/>
      <c r="AY5" s="468"/>
      <c r="AZ5" s="468"/>
      <c r="BA5" s="468"/>
      <c r="BB5" s="468"/>
      <c r="BC5" s="468"/>
      <c r="BD5" s="468"/>
      <c r="BE5" s="469"/>
    </row>
    <row r="6" spans="2:57" ht="18" customHeight="1">
      <c r="B6" s="480"/>
      <c r="C6" s="481"/>
      <c r="D6" s="481"/>
      <c r="E6" s="481"/>
      <c r="F6" s="482"/>
      <c r="G6" s="486"/>
      <c r="H6" s="487"/>
      <c r="I6" s="487"/>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3"/>
      <c r="AS6" s="26"/>
      <c r="AT6" s="26"/>
      <c r="AU6" s="470" t="s">
        <v>5</v>
      </c>
      <c r="AV6" s="471"/>
      <c r="AW6" s="471"/>
      <c r="AX6" s="471"/>
      <c r="AY6" s="471"/>
      <c r="AZ6" s="471"/>
      <c r="BA6" s="471"/>
      <c r="BB6" s="471"/>
      <c r="BC6" s="471"/>
      <c r="BD6" s="471"/>
      <c r="BE6" s="472"/>
    </row>
    <row r="7" spans="2:21" ht="24.75" customHeight="1">
      <c r="B7" s="473"/>
      <c r="C7" s="473"/>
      <c r="D7" s="473"/>
      <c r="E7" s="473"/>
      <c r="F7" s="473"/>
      <c r="G7" s="473"/>
      <c r="H7" s="473"/>
      <c r="I7" s="473"/>
      <c r="J7" s="473"/>
      <c r="K7" s="473"/>
      <c r="L7" s="473"/>
      <c r="M7" s="473"/>
      <c r="N7" s="473"/>
      <c r="O7" s="473"/>
      <c r="P7" s="473"/>
      <c r="Q7" s="473"/>
      <c r="R7" s="473"/>
      <c r="S7" s="473"/>
      <c r="T7" s="473"/>
      <c r="U7" s="473"/>
    </row>
    <row r="8" spans="2:21" ht="33" customHeight="1">
      <c r="B8" s="473" t="s">
        <v>55</v>
      </c>
      <c r="C8" s="473"/>
      <c r="D8" s="473"/>
      <c r="E8" s="473"/>
      <c r="F8" s="473"/>
      <c r="G8" s="473"/>
      <c r="H8" s="473"/>
      <c r="I8" s="473"/>
      <c r="J8" s="473"/>
      <c r="K8" s="473"/>
      <c r="L8" s="473"/>
      <c r="M8" s="473"/>
      <c r="N8" s="473"/>
      <c r="O8" s="473"/>
      <c r="P8" s="473"/>
      <c r="Q8" s="473"/>
      <c r="R8" s="473"/>
      <c r="S8" s="473"/>
      <c r="T8" s="473"/>
      <c r="U8" s="473"/>
    </row>
    <row r="9" ht="17.25" customHeight="1"/>
    <row r="10" spans="2:139" ht="15" customHeight="1">
      <c r="B10" s="359" t="s">
        <v>56</v>
      </c>
      <c r="C10" s="360"/>
      <c r="D10" s="360"/>
      <c r="E10" s="360"/>
      <c r="F10" s="360"/>
      <c r="G10" s="360"/>
      <c r="H10" s="2"/>
      <c r="I10" s="2"/>
      <c r="J10" s="375" t="s">
        <v>57</v>
      </c>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7"/>
    </row>
    <row r="11" spans="2:139" ht="26.25" customHeight="1">
      <c r="B11" s="361"/>
      <c r="C11" s="362"/>
      <c r="D11" s="362"/>
      <c r="E11" s="362"/>
      <c r="F11" s="362"/>
      <c r="G11" s="362"/>
      <c r="H11" s="3"/>
      <c r="I11" s="3"/>
      <c r="J11" s="378"/>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379"/>
      <c r="DG11" s="379"/>
      <c r="DH11" s="379"/>
      <c r="DI11" s="379"/>
      <c r="DJ11" s="379"/>
      <c r="DK11" s="379"/>
      <c r="DL11" s="379"/>
      <c r="DM11" s="379"/>
      <c r="DN11" s="379"/>
      <c r="DO11" s="379"/>
      <c r="DP11" s="379"/>
      <c r="DQ11" s="379"/>
      <c r="DR11" s="379"/>
      <c r="DS11" s="379"/>
      <c r="DT11" s="379"/>
      <c r="DU11" s="379"/>
      <c r="DV11" s="379"/>
      <c r="DW11" s="379"/>
      <c r="DX11" s="379"/>
      <c r="DY11" s="379"/>
      <c r="DZ11" s="379"/>
      <c r="EA11" s="379"/>
      <c r="EB11" s="379"/>
      <c r="EC11" s="379"/>
      <c r="ED11" s="379"/>
      <c r="EE11" s="379"/>
      <c r="EF11" s="379"/>
      <c r="EG11" s="379"/>
      <c r="EH11" s="379"/>
      <c r="EI11" s="380"/>
    </row>
    <row r="12" spans="2:139" ht="27" customHeight="1">
      <c r="B12" s="363" t="s">
        <v>223</v>
      </c>
      <c r="C12" s="364"/>
      <c r="D12" s="364"/>
      <c r="E12" s="364"/>
      <c r="F12" s="364"/>
      <c r="G12" s="364"/>
      <c r="H12" s="364"/>
      <c r="I12" s="365"/>
      <c r="J12" s="462" t="s">
        <v>59</v>
      </c>
      <c r="K12" s="457"/>
      <c r="L12" s="457"/>
      <c r="M12" s="457"/>
      <c r="N12" s="457"/>
      <c r="O12" s="457"/>
      <c r="P12" s="457"/>
      <c r="Q12" s="457"/>
      <c r="R12" s="457"/>
      <c r="S12" s="457"/>
      <c r="T12" s="457"/>
      <c r="U12" s="463"/>
      <c r="V12" s="458" t="s">
        <v>60</v>
      </c>
      <c r="W12" s="457"/>
      <c r="X12" s="457"/>
      <c r="Y12" s="457"/>
      <c r="Z12" s="457"/>
      <c r="AA12" s="457"/>
      <c r="AB12" s="457"/>
      <c r="AC12" s="457"/>
      <c r="AD12" s="457"/>
      <c r="AE12" s="463"/>
      <c r="AF12" s="458" t="s">
        <v>159</v>
      </c>
      <c r="AG12" s="457"/>
      <c r="AH12" s="457"/>
      <c r="AI12" s="457"/>
      <c r="AJ12" s="457"/>
      <c r="AK12" s="457"/>
      <c r="AL12" s="457"/>
      <c r="AM12" s="457"/>
      <c r="AN12" s="457"/>
      <c r="AO12" s="463"/>
      <c r="AP12" s="458"/>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27"/>
      <c r="CA12" s="457"/>
      <c r="CB12" s="457"/>
      <c r="CC12" s="457"/>
      <c r="CD12" s="457"/>
      <c r="CE12" s="457"/>
      <c r="CF12" s="457"/>
      <c r="CG12" s="457"/>
      <c r="CH12" s="457"/>
      <c r="CI12" s="457"/>
      <c r="CJ12" s="27"/>
      <c r="CK12" s="457"/>
      <c r="CL12" s="457"/>
      <c r="CM12" s="457"/>
      <c r="CN12" s="457"/>
      <c r="CO12" s="457"/>
      <c r="CP12" s="457"/>
      <c r="CQ12" s="457"/>
      <c r="CR12" s="457"/>
      <c r="CS12" s="457"/>
      <c r="CT12" s="27"/>
      <c r="CU12" s="457"/>
      <c r="CV12" s="457"/>
      <c r="CW12" s="457"/>
      <c r="CX12" s="457"/>
      <c r="CY12" s="457"/>
      <c r="CZ12" s="457"/>
      <c r="DA12" s="457"/>
      <c r="DB12" s="457"/>
      <c r="DC12" s="457"/>
      <c r="DD12" s="27"/>
      <c r="DE12" s="457"/>
      <c r="DF12" s="457"/>
      <c r="DG12" s="457"/>
      <c r="DH12" s="457"/>
      <c r="DI12" s="457"/>
      <c r="DJ12" s="457"/>
      <c r="DK12" s="457"/>
      <c r="DL12" s="457"/>
      <c r="DM12" s="457"/>
      <c r="DN12" s="27"/>
      <c r="DO12" s="457"/>
      <c r="DP12" s="457"/>
      <c r="DQ12" s="457"/>
      <c r="DR12" s="457"/>
      <c r="DS12" s="457"/>
      <c r="DT12" s="457"/>
      <c r="DU12" s="457"/>
      <c r="DV12" s="457"/>
      <c r="DW12" s="457"/>
      <c r="DX12" s="27"/>
      <c r="DY12" s="457"/>
      <c r="DZ12" s="457"/>
      <c r="EA12" s="457"/>
      <c r="EB12" s="457"/>
      <c r="EC12" s="457"/>
      <c r="ED12" s="457"/>
      <c r="EE12" s="457"/>
      <c r="EF12" s="463"/>
      <c r="EG12" s="458" t="s">
        <v>62</v>
      </c>
      <c r="EH12" s="457"/>
      <c r="EI12" s="459"/>
    </row>
    <row r="13" spans="2:139" ht="57.75" customHeight="1">
      <c r="B13" s="366"/>
      <c r="C13" s="367"/>
      <c r="D13" s="367"/>
      <c r="E13" s="367"/>
      <c r="F13" s="367"/>
      <c r="G13" s="367"/>
      <c r="H13" s="367"/>
      <c r="I13" s="368"/>
      <c r="J13" s="28"/>
      <c r="K13" s="29"/>
      <c r="L13" s="29"/>
      <c r="M13" s="29"/>
      <c r="N13" s="30" t="s">
        <v>49</v>
      </c>
      <c r="O13" s="30"/>
      <c r="P13" s="30"/>
      <c r="Q13" s="29"/>
      <c r="R13" s="29"/>
      <c r="S13" s="29"/>
      <c r="T13" s="29"/>
      <c r="U13" s="64"/>
      <c r="V13" s="65"/>
      <c r="W13" s="29"/>
      <c r="X13" s="29"/>
      <c r="Y13" s="29"/>
      <c r="Z13" s="29"/>
      <c r="AA13" s="30" t="s">
        <v>63</v>
      </c>
      <c r="AB13" s="29"/>
      <c r="AC13" s="29"/>
      <c r="AD13" s="29"/>
      <c r="AE13" s="64"/>
      <c r="AF13" s="29"/>
      <c r="AG13" s="29"/>
      <c r="AH13" s="29"/>
      <c r="AI13" s="29"/>
      <c r="AJ13" s="29"/>
      <c r="AK13" s="29"/>
      <c r="AL13" s="29"/>
      <c r="AM13" s="29"/>
      <c r="AN13" s="29"/>
      <c r="AO13" s="64"/>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65"/>
      <c r="EH13" s="29"/>
      <c r="EI13" s="90"/>
    </row>
    <row r="14" ht="9.75" customHeight="1"/>
    <row r="15" spans="2:139" ht="28.5" customHeight="1" thickBot="1" thickTop="1">
      <c r="B15" s="369" t="s">
        <v>64</v>
      </c>
      <c r="C15" s="370"/>
      <c r="D15" s="345" t="s">
        <v>65</v>
      </c>
      <c r="E15" s="346"/>
      <c r="F15" s="346"/>
      <c r="G15" s="346"/>
      <c r="H15" s="433" t="s">
        <v>66</v>
      </c>
      <c r="I15" s="436" t="s">
        <v>67</v>
      </c>
      <c r="J15" s="460" t="s">
        <v>68</v>
      </c>
      <c r="K15" s="461"/>
      <c r="L15" s="449" t="s">
        <v>69</v>
      </c>
      <c r="M15" s="450"/>
      <c r="N15" s="450"/>
      <c r="O15" s="450"/>
      <c r="P15" s="450"/>
      <c r="Q15" s="450"/>
      <c r="R15" s="450"/>
      <c r="S15" s="450"/>
      <c r="T15" s="450"/>
      <c r="U15" s="451"/>
      <c r="V15" s="452" t="s">
        <v>70</v>
      </c>
      <c r="W15" s="450"/>
      <c r="X15" s="450"/>
      <c r="Y15" s="450"/>
      <c r="Z15" s="450"/>
      <c r="AA15" s="450"/>
      <c r="AB15" s="450"/>
      <c r="AC15" s="450"/>
      <c r="AD15" s="450"/>
      <c r="AE15" s="453"/>
      <c r="AF15" s="449" t="s">
        <v>71</v>
      </c>
      <c r="AG15" s="450"/>
      <c r="AH15" s="450"/>
      <c r="AI15" s="450"/>
      <c r="AJ15" s="450"/>
      <c r="AK15" s="450"/>
      <c r="AL15" s="450"/>
      <c r="AM15" s="450"/>
      <c r="AN15" s="450"/>
      <c r="AO15" s="451"/>
      <c r="AP15" s="452" t="s">
        <v>72</v>
      </c>
      <c r="AQ15" s="450"/>
      <c r="AR15" s="450"/>
      <c r="AS15" s="450"/>
      <c r="AT15" s="450"/>
      <c r="AU15" s="450"/>
      <c r="AV15" s="450"/>
      <c r="AW15" s="450"/>
      <c r="AX15" s="450"/>
      <c r="AY15" s="453"/>
      <c r="AZ15" s="449" t="s">
        <v>73</v>
      </c>
      <c r="BA15" s="450"/>
      <c r="BB15" s="450"/>
      <c r="BC15" s="450"/>
      <c r="BD15" s="450"/>
      <c r="BE15" s="450"/>
      <c r="BF15" s="450"/>
      <c r="BG15" s="450"/>
      <c r="BH15" s="450"/>
      <c r="BI15" s="451"/>
      <c r="BJ15" s="452" t="s">
        <v>74</v>
      </c>
      <c r="BK15" s="450"/>
      <c r="BL15" s="450"/>
      <c r="BM15" s="450"/>
      <c r="BN15" s="450"/>
      <c r="BO15" s="450"/>
      <c r="BP15" s="450"/>
      <c r="BQ15" s="450"/>
      <c r="BR15" s="450"/>
      <c r="BS15" s="453"/>
      <c r="BT15" s="449" t="s">
        <v>75</v>
      </c>
      <c r="BU15" s="450"/>
      <c r="BV15" s="450"/>
      <c r="BW15" s="450"/>
      <c r="BX15" s="450"/>
      <c r="BY15" s="450"/>
      <c r="BZ15" s="450"/>
      <c r="CA15" s="450"/>
      <c r="CB15" s="450"/>
      <c r="CC15" s="451"/>
      <c r="CD15" s="449" t="s">
        <v>76</v>
      </c>
      <c r="CE15" s="450"/>
      <c r="CF15" s="450"/>
      <c r="CG15" s="450"/>
      <c r="CH15" s="450"/>
      <c r="CI15" s="450"/>
      <c r="CJ15" s="450"/>
      <c r="CK15" s="450"/>
      <c r="CL15" s="450"/>
      <c r="CM15" s="451"/>
      <c r="CN15" s="452" t="s">
        <v>77</v>
      </c>
      <c r="CO15" s="450"/>
      <c r="CP15" s="450"/>
      <c r="CQ15" s="450"/>
      <c r="CR15" s="450"/>
      <c r="CS15" s="450"/>
      <c r="CT15" s="450"/>
      <c r="CU15" s="450"/>
      <c r="CV15" s="450"/>
      <c r="CW15" s="453"/>
      <c r="CX15" s="449" t="s">
        <v>78</v>
      </c>
      <c r="CY15" s="450"/>
      <c r="CZ15" s="450"/>
      <c r="DA15" s="450"/>
      <c r="DB15" s="450"/>
      <c r="DC15" s="450"/>
      <c r="DD15" s="450"/>
      <c r="DE15" s="450"/>
      <c r="DF15" s="450"/>
      <c r="DG15" s="451"/>
      <c r="DH15" s="452" t="s">
        <v>79</v>
      </c>
      <c r="DI15" s="450"/>
      <c r="DJ15" s="450"/>
      <c r="DK15" s="450"/>
      <c r="DL15" s="450"/>
      <c r="DM15" s="450"/>
      <c r="DN15" s="450"/>
      <c r="DO15" s="450"/>
      <c r="DP15" s="450"/>
      <c r="DQ15" s="453"/>
      <c r="DR15" s="449" t="s">
        <v>80</v>
      </c>
      <c r="DS15" s="450"/>
      <c r="DT15" s="450"/>
      <c r="DU15" s="450"/>
      <c r="DV15" s="450"/>
      <c r="DW15" s="450"/>
      <c r="DX15" s="450"/>
      <c r="DY15" s="450"/>
      <c r="DZ15" s="450"/>
      <c r="EA15" s="453"/>
      <c r="EB15" s="454" t="s">
        <v>81</v>
      </c>
      <c r="EC15" s="455"/>
      <c r="ED15" s="456"/>
      <c r="EE15" s="446" t="s">
        <v>35</v>
      </c>
      <c r="EF15" s="346"/>
      <c r="EG15" s="91" t="s">
        <v>82</v>
      </c>
      <c r="EH15" s="447" t="s">
        <v>83</v>
      </c>
      <c r="EI15" s="448"/>
    </row>
    <row r="16" spans="2:139" ht="17.25" customHeight="1">
      <c r="B16" s="371"/>
      <c r="C16" s="372"/>
      <c r="D16" s="347"/>
      <c r="E16" s="348"/>
      <c r="F16" s="348"/>
      <c r="G16" s="348"/>
      <c r="H16" s="434"/>
      <c r="I16" s="437"/>
      <c r="J16" s="439" t="s">
        <v>84</v>
      </c>
      <c r="K16" s="441" t="s">
        <v>85</v>
      </c>
      <c r="L16" s="381" t="s">
        <v>86</v>
      </c>
      <c r="M16" s="357" t="s">
        <v>87</v>
      </c>
      <c r="N16" s="383" t="s">
        <v>35</v>
      </c>
      <c r="O16" s="386"/>
      <c r="P16" s="387"/>
      <c r="Q16" s="388" t="s">
        <v>88</v>
      </c>
      <c r="R16" s="388"/>
      <c r="S16" s="388"/>
      <c r="T16" s="351" t="s">
        <v>89</v>
      </c>
      <c r="U16" s="353" t="s">
        <v>90</v>
      </c>
      <c r="V16" s="381" t="s">
        <v>86</v>
      </c>
      <c r="W16" s="357" t="s">
        <v>87</v>
      </c>
      <c r="X16" s="383" t="s">
        <v>35</v>
      </c>
      <c r="Y16" s="386"/>
      <c r="Z16" s="387"/>
      <c r="AA16" s="388" t="s">
        <v>88</v>
      </c>
      <c r="AB16" s="388"/>
      <c r="AC16" s="388"/>
      <c r="AD16" s="351" t="s">
        <v>89</v>
      </c>
      <c r="AE16" s="353" t="s">
        <v>90</v>
      </c>
      <c r="AF16" s="381" t="s">
        <v>86</v>
      </c>
      <c r="AG16" s="357" t="s">
        <v>87</v>
      </c>
      <c r="AH16" s="383" t="s">
        <v>35</v>
      </c>
      <c r="AI16" s="386"/>
      <c r="AJ16" s="387"/>
      <c r="AK16" s="388" t="s">
        <v>88</v>
      </c>
      <c r="AL16" s="388"/>
      <c r="AM16" s="388"/>
      <c r="AN16" s="351" t="s">
        <v>89</v>
      </c>
      <c r="AO16" s="353" t="s">
        <v>90</v>
      </c>
      <c r="AP16" s="381" t="s">
        <v>86</v>
      </c>
      <c r="AQ16" s="357" t="s">
        <v>87</v>
      </c>
      <c r="AR16" s="383" t="s">
        <v>35</v>
      </c>
      <c r="AS16" s="386"/>
      <c r="AT16" s="387"/>
      <c r="AU16" s="388" t="s">
        <v>88</v>
      </c>
      <c r="AV16" s="388"/>
      <c r="AW16" s="388"/>
      <c r="AX16" s="351" t="s">
        <v>89</v>
      </c>
      <c r="AY16" s="353" t="s">
        <v>90</v>
      </c>
      <c r="AZ16" s="381" t="s">
        <v>86</v>
      </c>
      <c r="BA16" s="357" t="s">
        <v>87</v>
      </c>
      <c r="BB16" s="383" t="s">
        <v>35</v>
      </c>
      <c r="BC16" s="386"/>
      <c r="BD16" s="387"/>
      <c r="BE16" s="388" t="s">
        <v>88</v>
      </c>
      <c r="BF16" s="388"/>
      <c r="BG16" s="388"/>
      <c r="BH16" s="351" t="s">
        <v>89</v>
      </c>
      <c r="BI16" s="353" t="s">
        <v>90</v>
      </c>
      <c r="BJ16" s="381" t="s">
        <v>86</v>
      </c>
      <c r="BK16" s="357" t="s">
        <v>87</v>
      </c>
      <c r="BL16" s="383" t="s">
        <v>35</v>
      </c>
      <c r="BM16" s="386"/>
      <c r="BN16" s="387"/>
      <c r="BO16" s="388" t="s">
        <v>88</v>
      </c>
      <c r="BP16" s="388"/>
      <c r="BQ16" s="388"/>
      <c r="BR16" s="351" t="s">
        <v>89</v>
      </c>
      <c r="BS16" s="353" t="s">
        <v>90</v>
      </c>
      <c r="BT16" s="381" t="s">
        <v>86</v>
      </c>
      <c r="BU16" s="357" t="s">
        <v>87</v>
      </c>
      <c r="BV16" s="383" t="s">
        <v>35</v>
      </c>
      <c r="BW16" s="386"/>
      <c r="BX16" s="387"/>
      <c r="BY16" s="388" t="s">
        <v>88</v>
      </c>
      <c r="BZ16" s="388"/>
      <c r="CA16" s="388"/>
      <c r="CB16" s="351" t="s">
        <v>89</v>
      </c>
      <c r="CC16" s="353" t="s">
        <v>90</v>
      </c>
      <c r="CD16" s="381" t="s">
        <v>86</v>
      </c>
      <c r="CE16" s="357" t="s">
        <v>87</v>
      </c>
      <c r="CF16" s="383" t="s">
        <v>35</v>
      </c>
      <c r="CG16" s="386"/>
      <c r="CH16" s="387"/>
      <c r="CI16" s="388" t="s">
        <v>88</v>
      </c>
      <c r="CJ16" s="388"/>
      <c r="CK16" s="388"/>
      <c r="CL16" s="351" t="s">
        <v>89</v>
      </c>
      <c r="CM16" s="353" t="s">
        <v>90</v>
      </c>
      <c r="CN16" s="381" t="s">
        <v>86</v>
      </c>
      <c r="CO16" s="357" t="s">
        <v>87</v>
      </c>
      <c r="CP16" s="383" t="s">
        <v>35</v>
      </c>
      <c r="CQ16" s="386"/>
      <c r="CR16" s="387"/>
      <c r="CS16" s="388" t="s">
        <v>88</v>
      </c>
      <c r="CT16" s="388"/>
      <c r="CU16" s="388"/>
      <c r="CV16" s="351" t="s">
        <v>89</v>
      </c>
      <c r="CW16" s="353" t="s">
        <v>90</v>
      </c>
      <c r="CX16" s="381" t="s">
        <v>86</v>
      </c>
      <c r="CY16" s="357" t="s">
        <v>87</v>
      </c>
      <c r="CZ16" s="383" t="s">
        <v>35</v>
      </c>
      <c r="DA16" s="386"/>
      <c r="DB16" s="387"/>
      <c r="DC16" s="388" t="s">
        <v>88</v>
      </c>
      <c r="DD16" s="388"/>
      <c r="DE16" s="388"/>
      <c r="DF16" s="351" t="s">
        <v>89</v>
      </c>
      <c r="DG16" s="353" t="s">
        <v>90</v>
      </c>
      <c r="DH16" s="355" t="s">
        <v>86</v>
      </c>
      <c r="DI16" s="357" t="s">
        <v>87</v>
      </c>
      <c r="DJ16" s="357" t="s">
        <v>224</v>
      </c>
      <c r="DK16" s="31"/>
      <c r="DL16" s="31"/>
      <c r="DM16" s="388" t="s">
        <v>88</v>
      </c>
      <c r="DN16" s="388"/>
      <c r="DO16" s="388"/>
      <c r="DP16" s="351" t="s">
        <v>89</v>
      </c>
      <c r="DQ16" s="383" t="s">
        <v>90</v>
      </c>
      <c r="DR16" s="381" t="s">
        <v>86</v>
      </c>
      <c r="DS16" s="357" t="s">
        <v>87</v>
      </c>
      <c r="DT16" s="383" t="s">
        <v>35</v>
      </c>
      <c r="DU16" s="386"/>
      <c r="DV16" s="387"/>
      <c r="DW16" s="388" t="s">
        <v>88</v>
      </c>
      <c r="DX16" s="388"/>
      <c r="DY16" s="388"/>
      <c r="DZ16" s="351" t="s">
        <v>89</v>
      </c>
      <c r="EA16" s="353" t="s">
        <v>90</v>
      </c>
      <c r="EB16" s="385" t="s">
        <v>91</v>
      </c>
      <c r="EC16" s="342" t="s">
        <v>92</v>
      </c>
      <c r="ED16" s="342" t="s">
        <v>93</v>
      </c>
      <c r="EE16" s="529" t="s">
        <v>94</v>
      </c>
      <c r="EF16" s="531" t="s">
        <v>95</v>
      </c>
      <c r="EG16" s="92" t="s">
        <v>96</v>
      </c>
      <c r="EH16" s="93" t="s">
        <v>97</v>
      </c>
      <c r="EI16" s="94" t="s">
        <v>98</v>
      </c>
    </row>
    <row r="17" spans="2:154" ht="23.25" thickBot="1">
      <c r="B17" s="373"/>
      <c r="C17" s="374"/>
      <c r="D17" s="349"/>
      <c r="E17" s="350"/>
      <c r="F17" s="350"/>
      <c r="G17" s="350"/>
      <c r="H17" s="435"/>
      <c r="I17" s="438"/>
      <c r="J17" s="440"/>
      <c r="K17" s="442"/>
      <c r="L17" s="382"/>
      <c r="M17" s="358"/>
      <c r="N17" s="33" t="s">
        <v>91</v>
      </c>
      <c r="O17" s="33" t="s">
        <v>92</v>
      </c>
      <c r="P17" s="33" t="s">
        <v>99</v>
      </c>
      <c r="Q17" s="66" t="s">
        <v>87</v>
      </c>
      <c r="R17" s="66" t="s">
        <v>100</v>
      </c>
      <c r="S17" s="66" t="s">
        <v>101</v>
      </c>
      <c r="T17" s="352"/>
      <c r="U17" s="354"/>
      <c r="V17" s="382"/>
      <c r="W17" s="358"/>
      <c r="X17" s="33" t="s">
        <v>91</v>
      </c>
      <c r="Y17" s="33" t="s">
        <v>92</v>
      </c>
      <c r="Z17" s="33" t="s">
        <v>99</v>
      </c>
      <c r="AA17" s="66" t="s">
        <v>87</v>
      </c>
      <c r="AB17" s="66" t="s">
        <v>100</v>
      </c>
      <c r="AC17" s="66" t="s">
        <v>101</v>
      </c>
      <c r="AD17" s="352"/>
      <c r="AE17" s="354"/>
      <c r="AF17" s="382"/>
      <c r="AG17" s="358"/>
      <c r="AH17" s="33" t="s">
        <v>91</v>
      </c>
      <c r="AI17" s="33" t="s">
        <v>92</v>
      </c>
      <c r="AJ17" s="33" t="s">
        <v>99</v>
      </c>
      <c r="AK17" s="66" t="s">
        <v>87</v>
      </c>
      <c r="AL17" s="66" t="s">
        <v>100</v>
      </c>
      <c r="AM17" s="66" t="s">
        <v>101</v>
      </c>
      <c r="AN17" s="352"/>
      <c r="AO17" s="354"/>
      <c r="AP17" s="382"/>
      <c r="AQ17" s="358"/>
      <c r="AR17" s="33" t="s">
        <v>91</v>
      </c>
      <c r="AS17" s="33" t="s">
        <v>92</v>
      </c>
      <c r="AT17" s="33" t="s">
        <v>99</v>
      </c>
      <c r="AU17" s="66" t="s">
        <v>87</v>
      </c>
      <c r="AV17" s="66" t="s">
        <v>100</v>
      </c>
      <c r="AW17" s="66" t="s">
        <v>101</v>
      </c>
      <c r="AX17" s="352"/>
      <c r="AY17" s="354"/>
      <c r="AZ17" s="382"/>
      <c r="BA17" s="358"/>
      <c r="BB17" s="33" t="s">
        <v>91</v>
      </c>
      <c r="BC17" s="33" t="s">
        <v>92</v>
      </c>
      <c r="BD17" s="33" t="s">
        <v>99</v>
      </c>
      <c r="BE17" s="66" t="s">
        <v>87</v>
      </c>
      <c r="BF17" s="66" t="s">
        <v>100</v>
      </c>
      <c r="BG17" s="66" t="s">
        <v>101</v>
      </c>
      <c r="BH17" s="352"/>
      <c r="BI17" s="354"/>
      <c r="BJ17" s="382"/>
      <c r="BK17" s="358"/>
      <c r="BL17" s="33" t="s">
        <v>91</v>
      </c>
      <c r="BM17" s="33" t="s">
        <v>92</v>
      </c>
      <c r="BN17" s="33" t="s">
        <v>99</v>
      </c>
      <c r="BO17" s="66" t="s">
        <v>87</v>
      </c>
      <c r="BP17" s="66" t="s">
        <v>100</v>
      </c>
      <c r="BQ17" s="66" t="s">
        <v>101</v>
      </c>
      <c r="BR17" s="352"/>
      <c r="BS17" s="354"/>
      <c r="BT17" s="382"/>
      <c r="BU17" s="358"/>
      <c r="BV17" s="33" t="s">
        <v>91</v>
      </c>
      <c r="BW17" s="33" t="s">
        <v>92</v>
      </c>
      <c r="BX17" s="33" t="s">
        <v>99</v>
      </c>
      <c r="BY17" s="66" t="s">
        <v>87</v>
      </c>
      <c r="BZ17" s="66" t="s">
        <v>100</v>
      </c>
      <c r="CA17" s="66" t="s">
        <v>101</v>
      </c>
      <c r="CB17" s="352"/>
      <c r="CC17" s="354"/>
      <c r="CD17" s="382"/>
      <c r="CE17" s="358"/>
      <c r="CF17" s="33" t="s">
        <v>91</v>
      </c>
      <c r="CG17" s="33" t="s">
        <v>92</v>
      </c>
      <c r="CH17" s="33" t="s">
        <v>99</v>
      </c>
      <c r="CI17" s="66" t="s">
        <v>87</v>
      </c>
      <c r="CJ17" s="66" t="s">
        <v>100</v>
      </c>
      <c r="CK17" s="66" t="s">
        <v>101</v>
      </c>
      <c r="CL17" s="352"/>
      <c r="CM17" s="354"/>
      <c r="CN17" s="382"/>
      <c r="CO17" s="358"/>
      <c r="CP17" s="33" t="s">
        <v>91</v>
      </c>
      <c r="CQ17" s="33" t="s">
        <v>92</v>
      </c>
      <c r="CR17" s="33" t="s">
        <v>99</v>
      </c>
      <c r="CS17" s="66" t="s">
        <v>87</v>
      </c>
      <c r="CT17" s="66" t="s">
        <v>100</v>
      </c>
      <c r="CU17" s="66" t="s">
        <v>101</v>
      </c>
      <c r="CV17" s="352"/>
      <c r="CW17" s="354"/>
      <c r="CX17" s="382"/>
      <c r="CY17" s="358"/>
      <c r="CZ17" s="33" t="s">
        <v>91</v>
      </c>
      <c r="DA17" s="33" t="s">
        <v>92</v>
      </c>
      <c r="DB17" s="33" t="s">
        <v>99</v>
      </c>
      <c r="DC17" s="66" t="s">
        <v>87</v>
      </c>
      <c r="DD17" s="66" t="s">
        <v>100</v>
      </c>
      <c r="DE17" s="66" t="s">
        <v>101</v>
      </c>
      <c r="DF17" s="352"/>
      <c r="DG17" s="354"/>
      <c r="DH17" s="356"/>
      <c r="DI17" s="358"/>
      <c r="DJ17" s="358"/>
      <c r="DK17" s="32"/>
      <c r="DL17" s="32"/>
      <c r="DM17" s="66" t="s">
        <v>87</v>
      </c>
      <c r="DN17" s="66" t="s">
        <v>100</v>
      </c>
      <c r="DO17" s="66" t="s">
        <v>101</v>
      </c>
      <c r="DP17" s="352"/>
      <c r="DQ17" s="384"/>
      <c r="DR17" s="382"/>
      <c r="DS17" s="358"/>
      <c r="DT17" s="33" t="s">
        <v>91</v>
      </c>
      <c r="DU17" s="33" t="s">
        <v>92</v>
      </c>
      <c r="DV17" s="33" t="s">
        <v>99</v>
      </c>
      <c r="DW17" s="66" t="s">
        <v>87</v>
      </c>
      <c r="DX17" s="66" t="s">
        <v>100</v>
      </c>
      <c r="DY17" s="66" t="s">
        <v>101</v>
      </c>
      <c r="DZ17" s="352"/>
      <c r="EA17" s="354"/>
      <c r="EB17" s="385"/>
      <c r="EC17" s="342"/>
      <c r="ED17" s="342"/>
      <c r="EE17" s="530"/>
      <c r="EF17" s="532"/>
      <c r="EG17" s="95" t="s">
        <v>102</v>
      </c>
      <c r="EH17" s="96" t="s">
        <v>103</v>
      </c>
      <c r="EI17" s="97" t="s">
        <v>103</v>
      </c>
      <c r="EJ17" s="98" t="s">
        <v>104</v>
      </c>
      <c r="EK17" s="98" t="s">
        <v>94</v>
      </c>
      <c r="EL17" s="98" t="s">
        <v>105</v>
      </c>
      <c r="EM17" s="98" t="s">
        <v>106</v>
      </c>
      <c r="EN17" s="98" t="s">
        <v>107</v>
      </c>
      <c r="EO17" s="98" t="s">
        <v>108</v>
      </c>
      <c r="EP17" s="98" t="s">
        <v>109</v>
      </c>
      <c r="EQ17" s="98" t="s">
        <v>110</v>
      </c>
      <c r="ER17" s="98" t="s">
        <v>111</v>
      </c>
      <c r="ES17" s="98" t="s">
        <v>112</v>
      </c>
      <c r="ET17" s="98" t="s">
        <v>113</v>
      </c>
      <c r="EU17" s="98" t="s">
        <v>114</v>
      </c>
      <c r="EV17" s="98" t="s">
        <v>115</v>
      </c>
      <c r="EW17" s="98" t="s">
        <v>116</v>
      </c>
      <c r="EX17" s="98" t="s">
        <v>117</v>
      </c>
    </row>
    <row r="18" spans="2:154" ht="33.75" customHeight="1">
      <c r="B18" s="393">
        <v>1</v>
      </c>
      <c r="C18" s="398" t="s">
        <v>225</v>
      </c>
      <c r="D18" s="4">
        <v>1</v>
      </c>
      <c r="E18" s="526" t="s">
        <v>226</v>
      </c>
      <c r="F18" s="527"/>
      <c r="G18" s="528"/>
      <c r="H18" s="5" t="s">
        <v>131</v>
      </c>
      <c r="I18" s="34" t="s">
        <v>227</v>
      </c>
      <c r="J18" s="35">
        <v>42278</v>
      </c>
      <c r="K18" s="36">
        <v>42278</v>
      </c>
      <c r="L18" s="37"/>
      <c r="M18" s="38"/>
      <c r="N18" s="39"/>
      <c r="O18" s="39"/>
      <c r="P18" s="39"/>
      <c r="Q18" s="38"/>
      <c r="R18" s="38"/>
      <c r="S18" s="38"/>
      <c r="T18" s="67"/>
      <c r="U18" s="68"/>
      <c r="V18" s="37"/>
      <c r="W18" s="38"/>
      <c r="X18" s="39"/>
      <c r="Y18" s="39"/>
      <c r="Z18" s="39"/>
      <c r="AA18" s="38"/>
      <c r="AB18" s="38"/>
      <c r="AC18" s="38"/>
      <c r="AD18" s="67"/>
      <c r="AE18" s="68"/>
      <c r="AF18" s="37"/>
      <c r="AG18" s="38" t="s">
        <v>194</v>
      </c>
      <c r="AH18" s="39"/>
      <c r="AI18" s="39"/>
      <c r="AJ18" s="39"/>
      <c r="AK18" s="38"/>
      <c r="AL18" s="38" t="s">
        <v>194</v>
      </c>
      <c r="AM18" s="38"/>
      <c r="AN18" s="67" t="s">
        <v>276</v>
      </c>
      <c r="AO18" s="68"/>
      <c r="AP18" s="37"/>
      <c r="AQ18" s="38"/>
      <c r="AR18" s="39"/>
      <c r="AS18" s="39"/>
      <c r="AT18" s="39"/>
      <c r="AU18" s="38"/>
      <c r="AV18" s="38"/>
      <c r="AW18" s="38"/>
      <c r="AX18" s="67"/>
      <c r="AY18" s="68"/>
      <c r="AZ18" s="37"/>
      <c r="BA18" s="38" t="s">
        <v>194</v>
      </c>
      <c r="BB18" s="39"/>
      <c r="BC18" s="39"/>
      <c r="BD18" s="39"/>
      <c r="BE18" s="38" t="s">
        <v>194</v>
      </c>
      <c r="BF18" s="38" t="s">
        <v>194</v>
      </c>
      <c r="BG18" s="38"/>
      <c r="BH18" s="67" t="s">
        <v>276</v>
      </c>
      <c r="BI18" s="68"/>
      <c r="BJ18" s="37"/>
      <c r="BK18" s="38"/>
      <c r="BL18" s="39"/>
      <c r="BM18" s="39"/>
      <c r="BN18" s="39"/>
      <c r="BO18" s="38"/>
      <c r="BP18" s="38"/>
      <c r="BQ18" s="38"/>
      <c r="BR18" s="67"/>
      <c r="BS18" s="68"/>
      <c r="BT18" s="37"/>
      <c r="BU18" s="38" t="s">
        <v>194</v>
      </c>
      <c r="BV18" s="39"/>
      <c r="BW18" s="39"/>
      <c r="BX18" s="39"/>
      <c r="BY18" s="38" t="s">
        <v>194</v>
      </c>
      <c r="BZ18" s="38" t="s">
        <v>194</v>
      </c>
      <c r="CA18" s="38"/>
      <c r="CB18" s="67" t="s">
        <v>276</v>
      </c>
      <c r="CC18" s="68"/>
      <c r="CD18" s="37"/>
      <c r="CE18" s="38"/>
      <c r="CF18" s="39"/>
      <c r="CG18" s="39"/>
      <c r="CH18" s="39"/>
      <c r="CI18" s="38"/>
      <c r="CJ18" s="38"/>
      <c r="CK18" s="38"/>
      <c r="CL18" s="67" t="s">
        <v>276</v>
      </c>
      <c r="CM18" s="68"/>
      <c r="CN18" s="37"/>
      <c r="CO18" s="38"/>
      <c r="CP18" s="39"/>
      <c r="CQ18" s="39"/>
      <c r="CR18" s="39"/>
      <c r="CS18" s="38"/>
      <c r="CT18" s="38"/>
      <c r="CU18" s="38"/>
      <c r="CV18" s="67" t="s">
        <v>276</v>
      </c>
      <c r="CW18" s="68"/>
      <c r="CX18" s="37" t="s">
        <v>194</v>
      </c>
      <c r="CY18" s="38" t="s">
        <v>194</v>
      </c>
      <c r="CZ18" s="39">
        <v>20000</v>
      </c>
      <c r="DA18" s="39"/>
      <c r="DB18" s="39"/>
      <c r="DC18" s="38"/>
      <c r="DD18" s="38"/>
      <c r="DE18" s="38"/>
      <c r="DF18" s="67" t="s">
        <v>276</v>
      </c>
      <c r="DG18" s="68"/>
      <c r="DH18" s="37"/>
      <c r="DI18" s="38" t="s">
        <v>194</v>
      </c>
      <c r="DJ18" s="39"/>
      <c r="DK18" s="39"/>
      <c r="DL18" s="39"/>
      <c r="DM18" s="38"/>
      <c r="DN18" s="38"/>
      <c r="DO18" s="38"/>
      <c r="DP18" s="336" t="s">
        <v>299</v>
      </c>
      <c r="DQ18" s="68"/>
      <c r="DR18" s="37"/>
      <c r="DS18" s="38" t="s">
        <v>194</v>
      </c>
      <c r="DT18" s="39"/>
      <c r="DU18" s="39"/>
      <c r="DV18" s="39"/>
      <c r="DW18" s="38"/>
      <c r="DX18" s="38"/>
      <c r="DY18" s="38"/>
      <c r="DZ18" s="336" t="s">
        <v>298</v>
      </c>
      <c r="EA18" s="68"/>
      <c r="EB18" s="81">
        <f aca="true" t="shared" si="0" ref="EB18:EC21">N18+X18+AH18+AR18+BB18+BL18+BV18+CF18+CP18+CZ18+DJ18+DT18</f>
        <v>20000</v>
      </c>
      <c r="EC18" s="82">
        <f t="shared" si="0"/>
        <v>0</v>
      </c>
      <c r="ED18" s="82">
        <f>EB18-EC18</f>
        <v>20000</v>
      </c>
      <c r="EE18" s="44" t="s">
        <v>129</v>
      </c>
      <c r="EF18" s="44">
        <v>3751</v>
      </c>
      <c r="EG18" s="99">
        <v>100</v>
      </c>
      <c r="EH18" s="100"/>
      <c r="EI18" s="68"/>
      <c r="EJ18" s="267">
        <f>EF18</f>
        <v>3751</v>
      </c>
      <c r="EK18" s="267" t="str">
        <f>EE18</f>
        <v>VIATICOS EN EL PAIS</v>
      </c>
      <c r="EL18" s="267">
        <f>N18</f>
        <v>0</v>
      </c>
      <c r="EM18" s="267">
        <f>X18</f>
        <v>0</v>
      </c>
      <c r="EN18" s="267">
        <f>AH18</f>
        <v>0</v>
      </c>
      <c r="EO18" s="267">
        <f>AR18</f>
        <v>0</v>
      </c>
      <c r="EP18" s="267">
        <f>BB18</f>
        <v>0</v>
      </c>
      <c r="EQ18" s="267">
        <f>BL18</f>
        <v>0</v>
      </c>
      <c r="ER18" s="267">
        <f>BV18</f>
        <v>0</v>
      </c>
      <c r="ES18" s="267">
        <f>CF18</f>
        <v>0</v>
      </c>
      <c r="ET18" s="267">
        <f>CP18</f>
        <v>0</v>
      </c>
      <c r="EU18" s="267">
        <f>CZ18</f>
        <v>20000</v>
      </c>
      <c r="EV18" s="267">
        <f>DJ18</f>
        <v>0</v>
      </c>
      <c r="EW18" s="267">
        <f>DT18</f>
        <v>0</v>
      </c>
      <c r="EX18" s="267">
        <f>SUM(EL18:EW18)</f>
        <v>20000</v>
      </c>
    </row>
    <row r="19" spans="2:154" ht="51" customHeight="1">
      <c r="B19" s="394"/>
      <c r="C19" s="399"/>
      <c r="D19" s="6">
        <v>2</v>
      </c>
      <c r="E19" s="415" t="s">
        <v>228</v>
      </c>
      <c r="F19" s="416"/>
      <c r="G19" s="417"/>
      <c r="H19" s="7" t="s">
        <v>131</v>
      </c>
      <c r="I19" s="40" t="s">
        <v>229</v>
      </c>
      <c r="J19" s="41">
        <v>42005</v>
      </c>
      <c r="K19" s="42">
        <v>42339</v>
      </c>
      <c r="L19" s="43" t="s">
        <v>194</v>
      </c>
      <c r="M19" s="44"/>
      <c r="N19" s="45"/>
      <c r="O19" s="45"/>
      <c r="P19" s="45"/>
      <c r="Q19" s="44"/>
      <c r="R19" s="44"/>
      <c r="S19" s="44"/>
      <c r="T19" s="69"/>
      <c r="U19" s="70"/>
      <c r="V19" s="43" t="s">
        <v>194</v>
      </c>
      <c r="W19" s="44"/>
      <c r="X19" s="45"/>
      <c r="Y19" s="45"/>
      <c r="Z19" s="45"/>
      <c r="AA19" s="44"/>
      <c r="AB19" s="44"/>
      <c r="AC19" s="44"/>
      <c r="AD19" s="69"/>
      <c r="AE19" s="70"/>
      <c r="AF19" s="43" t="s">
        <v>194</v>
      </c>
      <c r="AG19" s="44"/>
      <c r="AH19" s="45"/>
      <c r="AI19" s="45"/>
      <c r="AJ19" s="45"/>
      <c r="AK19" s="44"/>
      <c r="AL19" s="44"/>
      <c r="AM19" s="44"/>
      <c r="AN19" s="69"/>
      <c r="AO19" s="70"/>
      <c r="AP19" s="43" t="s">
        <v>194</v>
      </c>
      <c r="AQ19" s="44" t="s">
        <v>194</v>
      </c>
      <c r="AR19" s="45"/>
      <c r="AS19" s="45"/>
      <c r="AT19" s="45"/>
      <c r="AU19" s="44" t="s">
        <v>194</v>
      </c>
      <c r="AV19" s="44" t="s">
        <v>194</v>
      </c>
      <c r="AW19" s="44"/>
      <c r="AX19" s="69" t="s">
        <v>288</v>
      </c>
      <c r="AY19" s="70"/>
      <c r="AZ19" s="43" t="s">
        <v>194</v>
      </c>
      <c r="BA19" s="44"/>
      <c r="BB19" s="45"/>
      <c r="BC19" s="45"/>
      <c r="BD19" s="45"/>
      <c r="BE19" s="44"/>
      <c r="BF19" s="44"/>
      <c r="BG19" s="44"/>
      <c r="BH19" s="69" t="s">
        <v>300</v>
      </c>
      <c r="BI19" s="70"/>
      <c r="BJ19" s="43" t="s">
        <v>194</v>
      </c>
      <c r="BK19" s="44"/>
      <c r="BL19" s="45"/>
      <c r="BM19" s="45"/>
      <c r="BN19" s="45"/>
      <c r="BO19" s="44"/>
      <c r="BP19" s="44"/>
      <c r="BQ19" s="44"/>
      <c r="BR19" s="69" t="s">
        <v>300</v>
      </c>
      <c r="BS19" s="70"/>
      <c r="BT19" s="43" t="s">
        <v>194</v>
      </c>
      <c r="BU19" s="44"/>
      <c r="BV19" s="45"/>
      <c r="BW19" s="45"/>
      <c r="BX19" s="45"/>
      <c r="BY19" s="44"/>
      <c r="BZ19" s="44"/>
      <c r="CA19" s="44"/>
      <c r="CB19" s="69" t="s">
        <v>300</v>
      </c>
      <c r="CC19" s="70"/>
      <c r="CD19" s="43" t="s">
        <v>194</v>
      </c>
      <c r="CE19" s="44"/>
      <c r="CF19" s="45"/>
      <c r="CG19" s="45"/>
      <c r="CH19" s="45"/>
      <c r="CI19" s="44"/>
      <c r="CJ19" s="44"/>
      <c r="CK19" s="44"/>
      <c r="CL19" s="69" t="s">
        <v>300</v>
      </c>
      <c r="CM19" s="70"/>
      <c r="CN19" s="43" t="s">
        <v>194</v>
      </c>
      <c r="CO19" s="44"/>
      <c r="CP19" s="45"/>
      <c r="CQ19" s="45"/>
      <c r="CR19" s="45"/>
      <c r="CS19" s="44"/>
      <c r="CT19" s="44"/>
      <c r="CU19" s="44"/>
      <c r="CV19" s="69" t="s">
        <v>300</v>
      </c>
      <c r="CW19" s="70"/>
      <c r="CX19" s="43" t="s">
        <v>194</v>
      </c>
      <c r="CY19" s="44"/>
      <c r="CZ19" s="45"/>
      <c r="DA19" s="45"/>
      <c r="DB19" s="45"/>
      <c r="DC19" s="44"/>
      <c r="DD19" s="44"/>
      <c r="DE19" s="44"/>
      <c r="DF19" s="69" t="s">
        <v>300</v>
      </c>
      <c r="DG19" s="70"/>
      <c r="DH19" s="43" t="s">
        <v>194</v>
      </c>
      <c r="DI19" s="44"/>
      <c r="DJ19" s="45"/>
      <c r="DK19" s="45"/>
      <c r="DL19" s="45"/>
      <c r="DM19" s="44"/>
      <c r="DN19" s="44"/>
      <c r="DO19" s="44"/>
      <c r="DP19" s="335"/>
      <c r="DQ19" s="70"/>
      <c r="DR19" s="43" t="s">
        <v>194</v>
      </c>
      <c r="DS19" s="44"/>
      <c r="DT19" s="45"/>
      <c r="DU19" s="45"/>
      <c r="DV19" s="45"/>
      <c r="DW19" s="44"/>
      <c r="DX19" s="44"/>
      <c r="DY19" s="44"/>
      <c r="DZ19" s="335"/>
      <c r="EA19" s="70"/>
      <c r="EB19" s="84">
        <f t="shared" si="0"/>
        <v>0</v>
      </c>
      <c r="EC19" s="85">
        <f t="shared" si="0"/>
        <v>0</v>
      </c>
      <c r="ED19" s="85">
        <f>EB19-EC19</f>
        <v>0</v>
      </c>
      <c r="EE19" s="44"/>
      <c r="EF19" s="128"/>
      <c r="EG19" s="101">
        <v>100</v>
      </c>
      <c r="EH19" s="102"/>
      <c r="EI19" s="70"/>
      <c r="EJ19" s="267">
        <f>EF19</f>
        <v>0</v>
      </c>
      <c r="EK19" s="267">
        <f>EE19</f>
        <v>0</v>
      </c>
      <c r="EL19" s="267">
        <f>N19</f>
        <v>0</v>
      </c>
      <c r="EM19" s="267">
        <f>X19</f>
        <v>0</v>
      </c>
      <c r="EN19" s="267">
        <f>AH19</f>
        <v>0</v>
      </c>
      <c r="EO19" s="267">
        <f>AR19</f>
        <v>0</v>
      </c>
      <c r="EP19" s="267">
        <f>BB19</f>
        <v>0</v>
      </c>
      <c r="EQ19" s="267">
        <f>BL19</f>
        <v>0</v>
      </c>
      <c r="ER19" s="267">
        <f>BV19</f>
        <v>0</v>
      </c>
      <c r="ES19" s="267">
        <f>CF19</f>
        <v>0</v>
      </c>
      <c r="ET19" s="267">
        <f>CP19</f>
        <v>0</v>
      </c>
      <c r="EU19" s="267">
        <f>CZ19</f>
        <v>0</v>
      </c>
      <c r="EV19" s="267">
        <f>DJ19</f>
        <v>0</v>
      </c>
      <c r="EW19" s="267">
        <f>DT19</f>
        <v>0</v>
      </c>
      <c r="EX19" s="267">
        <f>SUM(EL19:EW19)</f>
        <v>0</v>
      </c>
    </row>
    <row r="20" spans="2:154" ht="66" customHeight="1">
      <c r="B20" s="394"/>
      <c r="C20" s="399"/>
      <c r="D20" s="6">
        <v>3</v>
      </c>
      <c r="E20" s="415" t="s">
        <v>230</v>
      </c>
      <c r="F20" s="416"/>
      <c r="G20" s="417"/>
      <c r="H20" s="7" t="s">
        <v>131</v>
      </c>
      <c r="I20" s="40" t="s">
        <v>231</v>
      </c>
      <c r="J20" s="41">
        <v>42036</v>
      </c>
      <c r="K20" s="42">
        <v>42339</v>
      </c>
      <c r="L20" s="43"/>
      <c r="M20" s="44"/>
      <c r="N20" s="45"/>
      <c r="O20" s="45"/>
      <c r="P20" s="45"/>
      <c r="Q20" s="44"/>
      <c r="R20" s="44"/>
      <c r="S20" s="44"/>
      <c r="T20" s="69"/>
      <c r="U20" s="70"/>
      <c r="V20" s="43" t="s">
        <v>194</v>
      </c>
      <c r="W20" s="44" t="s">
        <v>194</v>
      </c>
      <c r="X20" s="45"/>
      <c r="Y20" s="45"/>
      <c r="Z20" s="45"/>
      <c r="AA20" s="44" t="s">
        <v>194</v>
      </c>
      <c r="AB20" s="44" t="s">
        <v>194</v>
      </c>
      <c r="AC20" s="44"/>
      <c r="AD20" s="69" t="s">
        <v>277</v>
      </c>
      <c r="AE20" s="70"/>
      <c r="AF20" s="43" t="s">
        <v>194</v>
      </c>
      <c r="AG20" s="44" t="s">
        <v>194</v>
      </c>
      <c r="AH20" s="45"/>
      <c r="AI20" s="45"/>
      <c r="AJ20" s="45"/>
      <c r="AK20" s="44" t="s">
        <v>194</v>
      </c>
      <c r="AL20" s="44" t="s">
        <v>194</v>
      </c>
      <c r="AM20" s="44"/>
      <c r="AN20" s="69" t="s">
        <v>277</v>
      </c>
      <c r="AO20" s="70"/>
      <c r="AP20" s="43" t="s">
        <v>194</v>
      </c>
      <c r="AQ20" s="44" t="s">
        <v>194</v>
      </c>
      <c r="AR20" s="45"/>
      <c r="AS20" s="45"/>
      <c r="AT20" s="45"/>
      <c r="AU20" s="44" t="s">
        <v>194</v>
      </c>
      <c r="AV20" s="44" t="s">
        <v>194</v>
      </c>
      <c r="AW20" s="44"/>
      <c r="AX20" s="69" t="s">
        <v>289</v>
      </c>
      <c r="AY20" s="70"/>
      <c r="AZ20" s="43" t="s">
        <v>194</v>
      </c>
      <c r="BA20" s="44" t="s">
        <v>194</v>
      </c>
      <c r="BB20" s="45"/>
      <c r="BC20" s="45"/>
      <c r="BD20" s="45"/>
      <c r="BE20" s="44" t="s">
        <v>194</v>
      </c>
      <c r="BF20" s="44" t="s">
        <v>194</v>
      </c>
      <c r="BG20" s="44"/>
      <c r="BH20" s="69" t="s">
        <v>289</v>
      </c>
      <c r="BI20" s="70"/>
      <c r="BJ20" s="43" t="s">
        <v>194</v>
      </c>
      <c r="BK20" s="44" t="s">
        <v>194</v>
      </c>
      <c r="BL20" s="45"/>
      <c r="BM20" s="45"/>
      <c r="BN20" s="45"/>
      <c r="BO20" s="44" t="s">
        <v>194</v>
      </c>
      <c r="BP20" s="44" t="s">
        <v>194</v>
      </c>
      <c r="BQ20" s="44"/>
      <c r="BR20" s="69" t="s">
        <v>289</v>
      </c>
      <c r="BS20" s="70"/>
      <c r="BT20" s="43" t="s">
        <v>194</v>
      </c>
      <c r="BU20" s="44" t="s">
        <v>194</v>
      </c>
      <c r="BV20" s="45"/>
      <c r="BW20" s="45"/>
      <c r="BX20" s="45"/>
      <c r="BY20" s="44" t="s">
        <v>194</v>
      </c>
      <c r="BZ20" s="44" t="s">
        <v>194</v>
      </c>
      <c r="CA20" s="44"/>
      <c r="CB20" s="69" t="s">
        <v>289</v>
      </c>
      <c r="CC20" s="70"/>
      <c r="CD20" s="43" t="s">
        <v>194</v>
      </c>
      <c r="CE20" s="44" t="s">
        <v>194</v>
      </c>
      <c r="CF20" s="45"/>
      <c r="CG20" s="45"/>
      <c r="CH20" s="45"/>
      <c r="CI20" s="44" t="s">
        <v>194</v>
      </c>
      <c r="CJ20" s="44" t="s">
        <v>194</v>
      </c>
      <c r="CK20" s="44"/>
      <c r="CL20" s="69" t="s">
        <v>289</v>
      </c>
      <c r="CM20" s="70"/>
      <c r="CN20" s="43" t="s">
        <v>194</v>
      </c>
      <c r="CO20" s="44"/>
      <c r="CP20" s="45"/>
      <c r="CQ20" s="45"/>
      <c r="CR20" s="45"/>
      <c r="CS20" s="44"/>
      <c r="CT20" s="44"/>
      <c r="CU20" s="44"/>
      <c r="CV20" s="69" t="s">
        <v>289</v>
      </c>
      <c r="CW20" s="70"/>
      <c r="CX20" s="43" t="s">
        <v>194</v>
      </c>
      <c r="CY20" s="44"/>
      <c r="CZ20" s="45"/>
      <c r="DA20" s="45"/>
      <c r="DB20" s="45"/>
      <c r="DC20" s="44"/>
      <c r="DD20" s="44"/>
      <c r="DE20" s="44"/>
      <c r="DF20" s="69" t="s">
        <v>289</v>
      </c>
      <c r="DG20" s="70"/>
      <c r="DH20" s="43" t="s">
        <v>194</v>
      </c>
      <c r="DI20" s="44"/>
      <c r="DJ20" s="45"/>
      <c r="DK20" s="45"/>
      <c r="DL20" s="45"/>
      <c r="DM20" s="44"/>
      <c r="DN20" s="44"/>
      <c r="DO20" s="44"/>
      <c r="DP20" s="69" t="s">
        <v>289</v>
      </c>
      <c r="DQ20" s="70"/>
      <c r="DR20" s="43" t="s">
        <v>194</v>
      </c>
      <c r="DS20" s="44"/>
      <c r="DT20" s="45"/>
      <c r="DU20" s="45"/>
      <c r="DV20" s="45"/>
      <c r="DW20" s="44"/>
      <c r="DX20" s="44"/>
      <c r="DY20" s="44"/>
      <c r="DZ20" s="69" t="s">
        <v>289</v>
      </c>
      <c r="EA20" s="70"/>
      <c r="EB20" s="84">
        <f t="shared" si="0"/>
        <v>0</v>
      </c>
      <c r="EC20" s="85">
        <f t="shared" si="0"/>
        <v>0</v>
      </c>
      <c r="ED20" s="85">
        <f>EB20-EC20</f>
        <v>0</v>
      </c>
      <c r="EE20" s="44"/>
      <c r="EF20" s="128"/>
      <c r="EG20" s="101">
        <v>100</v>
      </c>
      <c r="EH20" s="102"/>
      <c r="EI20" s="70"/>
      <c r="EJ20" s="267">
        <f>EF20</f>
        <v>0</v>
      </c>
      <c r="EK20" s="267">
        <f>EE20</f>
        <v>0</v>
      </c>
      <c r="EL20" s="267">
        <f>N20</f>
        <v>0</v>
      </c>
      <c r="EM20" s="267">
        <f>X20</f>
        <v>0</v>
      </c>
      <c r="EN20" s="267">
        <f>AH20</f>
        <v>0</v>
      </c>
      <c r="EO20" s="267">
        <f>AR20</f>
        <v>0</v>
      </c>
      <c r="EP20" s="267">
        <f>BB20</f>
        <v>0</v>
      </c>
      <c r="EQ20" s="267">
        <f>BL20</f>
        <v>0</v>
      </c>
      <c r="ER20" s="267">
        <f>BV20</f>
        <v>0</v>
      </c>
      <c r="ES20" s="267">
        <f>CF20</f>
        <v>0</v>
      </c>
      <c r="ET20" s="267">
        <f>CP20</f>
        <v>0</v>
      </c>
      <c r="EU20" s="267">
        <f>CZ20</f>
        <v>0</v>
      </c>
      <c r="EV20" s="267">
        <f>DJ20</f>
        <v>0</v>
      </c>
      <c r="EW20" s="267">
        <f>DT20</f>
        <v>0</v>
      </c>
      <c r="EX20" s="267">
        <f>SUM(EL20:EW20)</f>
        <v>0</v>
      </c>
    </row>
    <row r="21" spans="2:154" ht="12.75" customHeight="1">
      <c r="B21" s="395"/>
      <c r="C21" s="400"/>
      <c r="D21" s="424"/>
      <c r="E21" s="425"/>
      <c r="F21" s="425"/>
      <c r="G21" s="426"/>
      <c r="H21" s="109"/>
      <c r="I21" s="111"/>
      <c r="J21" s="112"/>
      <c r="K21" s="113"/>
      <c r="L21" s="114"/>
      <c r="M21" s="115"/>
      <c r="N21" s="116"/>
      <c r="O21" s="116"/>
      <c r="P21" s="116"/>
      <c r="Q21" s="115"/>
      <c r="R21" s="115"/>
      <c r="S21" s="115"/>
      <c r="T21" s="123"/>
      <c r="U21" s="124"/>
      <c r="V21" s="114"/>
      <c r="W21" s="115"/>
      <c r="X21" s="116"/>
      <c r="Y21" s="116"/>
      <c r="Z21" s="116"/>
      <c r="AA21" s="115"/>
      <c r="AB21" s="115"/>
      <c r="AC21" s="115"/>
      <c r="AD21" s="123"/>
      <c r="AE21" s="124"/>
      <c r="AF21" s="114"/>
      <c r="AG21" s="115"/>
      <c r="AH21" s="116"/>
      <c r="AI21" s="116"/>
      <c r="AJ21" s="116"/>
      <c r="AK21" s="115"/>
      <c r="AL21" s="115"/>
      <c r="AM21" s="115"/>
      <c r="AN21" s="123"/>
      <c r="AO21" s="124"/>
      <c r="AP21" s="114"/>
      <c r="AQ21" s="115"/>
      <c r="AR21" s="116"/>
      <c r="AS21" s="116"/>
      <c r="AT21" s="116"/>
      <c r="AU21" s="115"/>
      <c r="AV21" s="115"/>
      <c r="AW21" s="115"/>
      <c r="AX21" s="123"/>
      <c r="AY21" s="124"/>
      <c r="AZ21" s="114"/>
      <c r="BA21" s="115"/>
      <c r="BB21" s="116"/>
      <c r="BC21" s="116"/>
      <c r="BD21" s="116"/>
      <c r="BE21" s="115"/>
      <c r="BF21" s="115"/>
      <c r="BG21" s="115"/>
      <c r="BH21" s="123"/>
      <c r="BI21" s="124"/>
      <c r="BJ21" s="114"/>
      <c r="BK21" s="115"/>
      <c r="BL21" s="116"/>
      <c r="BM21" s="116"/>
      <c r="BN21" s="116"/>
      <c r="BO21" s="115"/>
      <c r="BP21" s="115"/>
      <c r="BQ21" s="115"/>
      <c r="BR21" s="123"/>
      <c r="BS21" s="124"/>
      <c r="BT21" s="114"/>
      <c r="BU21" s="115"/>
      <c r="BV21" s="116"/>
      <c r="BW21" s="116"/>
      <c r="BX21" s="116"/>
      <c r="BY21" s="115"/>
      <c r="BZ21" s="115"/>
      <c r="CA21" s="115"/>
      <c r="CB21" s="123"/>
      <c r="CC21" s="124"/>
      <c r="CD21" s="114"/>
      <c r="CE21" s="115"/>
      <c r="CF21" s="116"/>
      <c r="CG21" s="116"/>
      <c r="CH21" s="116"/>
      <c r="CI21" s="115"/>
      <c r="CJ21" s="115"/>
      <c r="CK21" s="115"/>
      <c r="CL21" s="123"/>
      <c r="CM21" s="124"/>
      <c r="CN21" s="114"/>
      <c r="CO21" s="115"/>
      <c r="CP21" s="116"/>
      <c r="CQ21" s="116"/>
      <c r="CR21" s="116"/>
      <c r="CS21" s="115"/>
      <c r="CT21" s="115"/>
      <c r="CU21" s="115"/>
      <c r="CV21" s="123"/>
      <c r="CW21" s="124"/>
      <c r="CX21" s="114"/>
      <c r="CY21" s="115"/>
      <c r="CZ21" s="116"/>
      <c r="DA21" s="116"/>
      <c r="DB21" s="116"/>
      <c r="DC21" s="115"/>
      <c r="DD21" s="115"/>
      <c r="DE21" s="115"/>
      <c r="DF21" s="123"/>
      <c r="DG21" s="124"/>
      <c r="DH21" s="114"/>
      <c r="DI21" s="115"/>
      <c r="DJ21" s="116"/>
      <c r="DK21" s="116"/>
      <c r="DL21" s="116"/>
      <c r="DM21" s="115"/>
      <c r="DN21" s="115"/>
      <c r="DO21" s="115"/>
      <c r="DP21" s="123"/>
      <c r="DQ21" s="124"/>
      <c r="DR21" s="114"/>
      <c r="DS21" s="115"/>
      <c r="DT21" s="116"/>
      <c r="DU21" s="116"/>
      <c r="DV21" s="116"/>
      <c r="DW21" s="115"/>
      <c r="DX21" s="115"/>
      <c r="DY21" s="115"/>
      <c r="DZ21" s="123"/>
      <c r="EA21" s="124"/>
      <c r="EB21" s="84">
        <f t="shared" si="0"/>
        <v>0</v>
      </c>
      <c r="EC21" s="85">
        <f t="shared" si="0"/>
        <v>0</v>
      </c>
      <c r="ED21" s="85">
        <f>EB21-EC21</f>
        <v>0</v>
      </c>
      <c r="EE21" s="115"/>
      <c r="EF21" s="129"/>
      <c r="EG21" s="131"/>
      <c r="EH21" s="132"/>
      <c r="EI21" s="124"/>
      <c r="EJ21" s="267">
        <f>EF21</f>
        <v>0</v>
      </c>
      <c r="EK21" s="267">
        <f>EE21</f>
        <v>0</v>
      </c>
      <c r="EL21" s="267">
        <f>N21</f>
        <v>0</v>
      </c>
      <c r="EM21" s="267">
        <f>X21</f>
        <v>0</v>
      </c>
      <c r="EN21" s="267">
        <f>AH21</f>
        <v>0</v>
      </c>
      <c r="EO21" s="267">
        <f>AR21</f>
        <v>0</v>
      </c>
      <c r="EP21" s="267">
        <f>BB21</f>
        <v>0</v>
      </c>
      <c r="EQ21" s="267">
        <f>BL21</f>
        <v>0</v>
      </c>
      <c r="ER21" s="267">
        <f>BV21</f>
        <v>0</v>
      </c>
      <c r="ES21" s="267">
        <f>CF21</f>
        <v>0</v>
      </c>
      <c r="ET21" s="267">
        <f>CP21</f>
        <v>0</v>
      </c>
      <c r="EU21" s="267">
        <f>CZ21</f>
        <v>0</v>
      </c>
      <c r="EV21" s="267">
        <f>DJ21</f>
        <v>0</v>
      </c>
      <c r="EW21" s="267">
        <f>DT21</f>
        <v>0</v>
      </c>
      <c r="EX21" s="267">
        <f>SUM(EL21:EW21)</f>
        <v>0</v>
      </c>
    </row>
    <row r="22" spans="2:154" ht="17.25" thickBot="1">
      <c r="B22" s="9"/>
      <c r="C22" s="10"/>
      <c r="D22" s="503"/>
      <c r="E22" s="504"/>
      <c r="F22" s="504"/>
      <c r="G22" s="504"/>
      <c r="H22" s="110"/>
      <c r="I22" s="110"/>
      <c r="J22" s="117"/>
      <c r="K22" s="118"/>
      <c r="L22" s="119"/>
      <c r="M22" s="120"/>
      <c r="N22" s="121"/>
      <c r="O22" s="121"/>
      <c r="P22" s="121"/>
      <c r="Q22" s="120"/>
      <c r="R22" s="120"/>
      <c r="S22" s="120"/>
      <c r="T22" s="125"/>
      <c r="U22" s="126"/>
      <c r="V22" s="119"/>
      <c r="W22" s="120"/>
      <c r="X22" s="121"/>
      <c r="Y22" s="121"/>
      <c r="Z22" s="121"/>
      <c r="AA22" s="120"/>
      <c r="AB22" s="120"/>
      <c r="AC22" s="120"/>
      <c r="AD22" s="125"/>
      <c r="AE22" s="126"/>
      <c r="AF22" s="119"/>
      <c r="AG22" s="120"/>
      <c r="AH22" s="121"/>
      <c r="AI22" s="121"/>
      <c r="AJ22" s="121"/>
      <c r="AK22" s="120"/>
      <c r="AL22" s="120"/>
      <c r="AM22" s="120"/>
      <c r="AN22" s="125"/>
      <c r="AO22" s="126"/>
      <c r="AP22" s="119"/>
      <c r="AQ22" s="120"/>
      <c r="AR22" s="121"/>
      <c r="AS22" s="121"/>
      <c r="AT22" s="121"/>
      <c r="AU22" s="120"/>
      <c r="AV22" s="120"/>
      <c r="AW22" s="120"/>
      <c r="AX22" s="125"/>
      <c r="AY22" s="126"/>
      <c r="AZ22" s="119"/>
      <c r="BA22" s="120"/>
      <c r="BB22" s="121"/>
      <c r="BC22" s="121"/>
      <c r="BD22" s="121"/>
      <c r="BE22" s="120"/>
      <c r="BF22" s="120"/>
      <c r="BG22" s="120"/>
      <c r="BH22" s="125"/>
      <c r="BI22" s="126"/>
      <c r="BJ22" s="119"/>
      <c r="BK22" s="120"/>
      <c r="BL22" s="121"/>
      <c r="BM22" s="121"/>
      <c r="BN22" s="121"/>
      <c r="BO22" s="120"/>
      <c r="BP22" s="120"/>
      <c r="BQ22" s="120"/>
      <c r="BR22" s="125"/>
      <c r="BS22" s="126"/>
      <c r="BT22" s="119"/>
      <c r="BU22" s="120"/>
      <c r="BV22" s="121"/>
      <c r="BW22" s="121"/>
      <c r="BX22" s="121"/>
      <c r="BY22" s="120"/>
      <c r="BZ22" s="120"/>
      <c r="CA22" s="120"/>
      <c r="CB22" s="125"/>
      <c r="CC22" s="126"/>
      <c r="CD22" s="119"/>
      <c r="CE22" s="120"/>
      <c r="CF22" s="121"/>
      <c r="CG22" s="121"/>
      <c r="CH22" s="121"/>
      <c r="CI22" s="120"/>
      <c r="CJ22" s="120"/>
      <c r="CK22" s="120"/>
      <c r="CL22" s="125"/>
      <c r="CM22" s="126"/>
      <c r="CN22" s="119"/>
      <c r="CO22" s="120"/>
      <c r="CP22" s="121"/>
      <c r="CQ22" s="121"/>
      <c r="CR22" s="121"/>
      <c r="CS22" s="120"/>
      <c r="CT22" s="120"/>
      <c r="CU22" s="120"/>
      <c r="CV22" s="125"/>
      <c r="CW22" s="126"/>
      <c r="CX22" s="119"/>
      <c r="CY22" s="120"/>
      <c r="CZ22" s="121"/>
      <c r="DA22" s="121"/>
      <c r="DB22" s="121"/>
      <c r="DC22" s="120"/>
      <c r="DD22" s="120"/>
      <c r="DE22" s="120"/>
      <c r="DF22" s="125"/>
      <c r="DG22" s="126"/>
      <c r="DH22" s="119"/>
      <c r="DI22" s="120"/>
      <c r="DJ22" s="121"/>
      <c r="DK22" s="121"/>
      <c r="DL22" s="121"/>
      <c r="DM22" s="120"/>
      <c r="DN22" s="120"/>
      <c r="DO22" s="120"/>
      <c r="DP22" s="125"/>
      <c r="DQ22" s="126"/>
      <c r="DR22" s="119"/>
      <c r="DS22" s="120"/>
      <c r="DT22" s="121"/>
      <c r="DU22" s="121"/>
      <c r="DV22" s="121"/>
      <c r="DW22" s="120"/>
      <c r="DX22" s="120"/>
      <c r="DY22" s="120"/>
      <c r="DZ22" s="125"/>
      <c r="EA22" s="126"/>
      <c r="EB22" s="87"/>
      <c r="EC22" s="88"/>
      <c r="ED22" s="88"/>
      <c r="EE22" s="120"/>
      <c r="EF22" s="130"/>
      <c r="EG22" s="133"/>
      <c r="EH22" s="134"/>
      <c r="EI22" s="126"/>
      <c r="EJ22" s="267">
        <f>EF22</f>
        <v>0</v>
      </c>
      <c r="EK22" s="267">
        <f>EE22</f>
        <v>0</v>
      </c>
      <c r="EL22" s="267">
        <f>N22</f>
        <v>0</v>
      </c>
      <c r="EM22" s="267">
        <f>X22</f>
        <v>0</v>
      </c>
      <c r="EN22" s="267">
        <f>AH22</f>
        <v>0</v>
      </c>
      <c r="EO22" s="267">
        <f>AR22</f>
        <v>0</v>
      </c>
      <c r="EP22" s="267">
        <f>BB22</f>
        <v>0</v>
      </c>
      <c r="EQ22" s="267">
        <f>BL22</f>
        <v>0</v>
      </c>
      <c r="ER22" s="267">
        <f>BV22</f>
        <v>0</v>
      </c>
      <c r="ES22" s="267">
        <f>CF22</f>
        <v>0</v>
      </c>
      <c r="ET22" s="267">
        <f>CP22</f>
        <v>0</v>
      </c>
      <c r="EU22" s="267">
        <f>CZ22</f>
        <v>0</v>
      </c>
      <c r="EV22" s="267">
        <f>DJ22</f>
        <v>0</v>
      </c>
      <c r="EW22" s="267">
        <f>DT22</f>
        <v>0</v>
      </c>
      <c r="EX22" s="267">
        <f>SUM(EL22:EW22)</f>
        <v>0</v>
      </c>
    </row>
    <row r="23" spans="50:130" ht="30.75" customHeight="1" thickBot="1" thickTop="1">
      <c r="AX23" s="282">
        <f>3/3*100%</f>
        <v>1</v>
      </c>
      <c r="AY23" s="283"/>
      <c r="AZ23" s="283"/>
      <c r="CL23" s="282">
        <f>3/3*100%</f>
        <v>1</v>
      </c>
      <c r="CM23" s="283"/>
      <c r="CN23" s="283"/>
      <c r="DZ23" s="282">
        <f>3/3*100%</f>
        <v>1</v>
      </c>
    </row>
    <row r="24" spans="2:139" ht="30" customHeight="1" thickBot="1">
      <c r="B24" s="12"/>
      <c r="C24" s="13"/>
      <c r="D24" s="408" t="s">
        <v>153</v>
      </c>
      <c r="E24" s="408"/>
      <c r="F24" s="408"/>
      <c r="G24" s="408"/>
      <c r="H24" s="14"/>
      <c r="I24" s="14"/>
      <c r="J24" s="13"/>
      <c r="K24" s="13"/>
      <c r="L24" s="13"/>
      <c r="M24" s="13"/>
      <c r="N24" s="52">
        <f>SUM(N18:N22)</f>
        <v>0</v>
      </c>
      <c r="O24" s="52">
        <f>SUM(O18:O22)</f>
        <v>0</v>
      </c>
      <c r="P24" s="122"/>
      <c r="Q24" s="13"/>
      <c r="R24" s="13"/>
      <c r="S24" s="13"/>
      <c r="T24" s="13"/>
      <c r="U24" s="13"/>
      <c r="V24" s="13"/>
      <c r="W24" s="13"/>
      <c r="X24" s="52">
        <f>SUM(X18:X22)</f>
        <v>0</v>
      </c>
      <c r="Y24" s="52">
        <f>SUM(Y18:Y22)</f>
        <v>0</v>
      </c>
      <c r="Z24" s="122"/>
      <c r="AA24" s="13"/>
      <c r="AB24" s="13"/>
      <c r="AC24" s="13"/>
      <c r="AD24" s="13"/>
      <c r="AE24" s="13"/>
      <c r="AF24" s="13"/>
      <c r="AG24" s="13"/>
      <c r="AH24" s="52">
        <f>SUM(AH18:AH22)</f>
        <v>0</v>
      </c>
      <c r="AI24" s="52">
        <f>SUM(AI18:AI22)</f>
        <v>0</v>
      </c>
      <c r="AJ24" s="122"/>
      <c r="AK24" s="13"/>
      <c r="AL24" s="13"/>
      <c r="AM24" s="13"/>
      <c r="AN24" s="13"/>
      <c r="AO24" s="13"/>
      <c r="AP24" s="13"/>
      <c r="AQ24" s="13"/>
      <c r="AR24" s="52">
        <f>SUM(AR18:AR22)</f>
        <v>0</v>
      </c>
      <c r="AS24" s="52">
        <f>SUM(AS18:AS22)</f>
        <v>0</v>
      </c>
      <c r="AT24" s="122"/>
      <c r="AU24" s="13"/>
      <c r="AV24" s="13"/>
      <c r="AW24" s="13"/>
      <c r="AX24" s="284" t="s">
        <v>286</v>
      </c>
      <c r="AY24" s="411" t="s">
        <v>287</v>
      </c>
      <c r="AZ24" s="411"/>
      <c r="BA24" s="13"/>
      <c r="BB24" s="52">
        <f>SUM(BB18:BB22)</f>
        <v>0</v>
      </c>
      <c r="BC24" s="52">
        <f>SUM(BC18:BC22)</f>
        <v>0</v>
      </c>
      <c r="BD24" s="122"/>
      <c r="BE24" s="13"/>
      <c r="BF24" s="13"/>
      <c r="BG24" s="13"/>
      <c r="BH24" s="13"/>
      <c r="BI24" s="13"/>
      <c r="BJ24" s="13"/>
      <c r="BK24" s="13"/>
      <c r="BL24" s="52">
        <f>SUM(BL18:BL22)</f>
        <v>0</v>
      </c>
      <c r="BM24" s="52">
        <f>SUM(BM18:BM22)</f>
        <v>0</v>
      </c>
      <c r="BN24" s="122"/>
      <c r="BO24" s="13"/>
      <c r="BP24" s="13"/>
      <c r="BQ24" s="13"/>
      <c r="BR24" s="13"/>
      <c r="BS24" s="13"/>
      <c r="BT24" s="13"/>
      <c r="BU24" s="13"/>
      <c r="BV24" s="52">
        <f>SUM(BV18:BV22)</f>
        <v>0</v>
      </c>
      <c r="BW24" s="52">
        <f>SUM(BW18:BW22)</f>
        <v>0</v>
      </c>
      <c r="BX24" s="122"/>
      <c r="BY24" s="13"/>
      <c r="BZ24" s="13"/>
      <c r="CA24" s="13"/>
      <c r="CB24" s="13"/>
      <c r="CC24" s="13"/>
      <c r="CD24" s="13"/>
      <c r="CE24" s="13"/>
      <c r="CF24" s="52">
        <f>SUM(CF18:CF22)</f>
        <v>0</v>
      </c>
      <c r="CG24" s="52">
        <f>SUM(CG18:CG22)</f>
        <v>0</v>
      </c>
      <c r="CH24" s="122"/>
      <c r="CI24" s="13"/>
      <c r="CJ24" s="13"/>
      <c r="CK24" s="13"/>
      <c r="CL24" s="284" t="s">
        <v>286</v>
      </c>
      <c r="CM24" s="411" t="s">
        <v>287</v>
      </c>
      <c r="CN24" s="411"/>
      <c r="CO24" s="13"/>
      <c r="CP24" s="52">
        <f>SUM(CP18:CP22)</f>
        <v>0</v>
      </c>
      <c r="CQ24" s="52">
        <f>SUM(CQ18:CQ22)</f>
        <v>0</v>
      </c>
      <c r="CR24" s="122"/>
      <c r="CS24" s="13"/>
      <c r="CT24" s="13"/>
      <c r="CU24" s="13"/>
      <c r="CV24" s="13"/>
      <c r="CW24" s="13"/>
      <c r="CX24" s="13"/>
      <c r="CY24" s="13"/>
      <c r="CZ24" s="52">
        <f>SUM(CZ18:CZ22)</f>
        <v>20000</v>
      </c>
      <c r="DA24" s="52">
        <f>SUM(DA18:DA22)</f>
        <v>0</v>
      </c>
      <c r="DB24" s="122"/>
      <c r="DC24" s="13"/>
      <c r="DD24" s="13"/>
      <c r="DE24" s="13"/>
      <c r="DF24" s="13"/>
      <c r="DG24" s="13"/>
      <c r="DH24" s="13"/>
      <c r="DI24" s="13"/>
      <c r="DJ24" s="52">
        <f>SUM(DJ18:DJ22)</f>
        <v>0</v>
      </c>
      <c r="DK24" s="52">
        <f>SUM(DK18:DK22)</f>
        <v>0</v>
      </c>
      <c r="DL24" s="122"/>
      <c r="DM24" s="13"/>
      <c r="DN24" s="13"/>
      <c r="DO24" s="13"/>
      <c r="DP24" s="13"/>
      <c r="DQ24" s="13"/>
      <c r="DR24" s="13"/>
      <c r="DS24" s="13"/>
      <c r="DT24" s="52">
        <f>SUM(DT18:DT22)</f>
        <v>0</v>
      </c>
      <c r="DU24" s="52">
        <f>SUM(DU18:DU22)</f>
        <v>0</v>
      </c>
      <c r="DV24" s="122"/>
      <c r="DW24" s="13"/>
      <c r="DX24" s="127">
        <f>DT24+DJ24+CZ24+CP24+CF24+BV24+BL24+BB24+AR24+AH24+X24+N24</f>
        <v>20000</v>
      </c>
      <c r="DY24" s="13"/>
      <c r="DZ24" s="13"/>
      <c r="EA24" s="13"/>
      <c r="EB24" s="52">
        <f>SUM(EB18:EB22)</f>
        <v>20000</v>
      </c>
      <c r="EC24" s="52">
        <f>SUM(EC18:EC22)</f>
        <v>0</v>
      </c>
      <c r="ED24" s="52">
        <f>SUM(ED18:ED22)</f>
        <v>20000</v>
      </c>
      <c r="EE24" s="13"/>
      <c r="EF24" s="13"/>
      <c r="EG24" s="282">
        <f>3/3*100%</f>
        <v>1</v>
      </c>
      <c r="EH24" s="13"/>
      <c r="EI24" s="105"/>
    </row>
    <row r="26" spans="2:130" ht="22.5" customHeight="1">
      <c r="B26" s="15" t="s">
        <v>154</v>
      </c>
      <c r="C26" s="15"/>
      <c r="D26" s="16"/>
      <c r="E26" s="16"/>
      <c r="F26" s="16"/>
      <c r="G26" s="16"/>
      <c r="H26" s="16"/>
      <c r="I26" s="16"/>
      <c r="J26" s="16"/>
      <c r="K26" s="16"/>
      <c r="L26" s="16"/>
      <c r="M26" s="16"/>
      <c r="N26" s="53"/>
      <c r="O26" s="53"/>
      <c r="P26" s="53"/>
      <c r="Q26" s="73"/>
      <c r="R26" s="73"/>
      <c r="S26" s="73"/>
      <c r="T26" s="74"/>
      <c r="U26" s="74"/>
      <c r="V26" s="74"/>
      <c r="W26" s="75"/>
      <c r="X26" s="76"/>
      <c r="Y26" s="76"/>
      <c r="Z26" s="76"/>
      <c r="AA26" s="79"/>
      <c r="AB26" s="79"/>
      <c r="AC26" s="79"/>
      <c r="AD26" s="75"/>
      <c r="AE26" s="75"/>
      <c r="AF26" s="75"/>
      <c r="AG26" s="75"/>
      <c r="AH26" s="76"/>
      <c r="AI26" s="76"/>
      <c r="AJ26" s="76"/>
      <c r="AK26" s="75"/>
      <c r="AL26" s="75"/>
      <c r="AM26" s="75"/>
      <c r="AN26" s="75"/>
      <c r="AO26" s="75"/>
      <c r="AP26" s="75"/>
      <c r="AQ26" s="75"/>
      <c r="AR26" s="76"/>
      <c r="AS26" s="76"/>
      <c r="AT26" s="76"/>
      <c r="AU26" s="79"/>
      <c r="AV26" s="79"/>
      <c r="AW26" s="79"/>
      <c r="AX26" s="75"/>
      <c r="AY26" s="75"/>
      <c r="AZ26" s="75"/>
      <c r="BA26" s="75"/>
      <c r="BB26" s="76"/>
      <c r="BC26" s="76"/>
      <c r="BD26" s="76"/>
      <c r="BE26" s="79"/>
      <c r="BF26" s="79"/>
      <c r="BG26" s="79"/>
      <c r="BH26" s="75"/>
      <c r="BI26" s="75"/>
      <c r="BJ26" s="75"/>
      <c r="BK26" s="75"/>
      <c r="BL26" s="76"/>
      <c r="BM26" s="76"/>
      <c r="BN26" s="76"/>
      <c r="BO26" s="79"/>
      <c r="BP26" s="79"/>
      <c r="BQ26" s="79"/>
      <c r="BR26" s="75"/>
      <c r="BS26" s="75"/>
      <c r="BT26" s="79"/>
      <c r="BU26" s="79"/>
      <c r="BV26" s="75"/>
      <c r="BW26" s="75"/>
      <c r="BX26" s="75"/>
      <c r="BY26" s="75"/>
      <c r="BZ26" s="75"/>
      <c r="CA26" s="75"/>
      <c r="CB26" s="75"/>
      <c r="CC26" s="76"/>
      <c r="CD26" s="79"/>
      <c r="CE26" s="79"/>
      <c r="CF26" s="75"/>
      <c r="CG26" s="75"/>
      <c r="CH26" s="75"/>
      <c r="CI26" s="75"/>
      <c r="CJ26" s="75"/>
      <c r="CK26" s="75"/>
      <c r="CL26" s="75"/>
      <c r="CM26" s="76"/>
      <c r="CN26" s="79"/>
      <c r="CO26" s="79"/>
      <c r="CP26" s="75"/>
      <c r="CQ26" s="75"/>
      <c r="CR26" s="75"/>
      <c r="CS26" s="75"/>
      <c r="CT26" s="75"/>
      <c r="CU26" s="75"/>
      <c r="CV26" s="75"/>
      <c r="CW26" s="76"/>
      <c r="CX26" s="79"/>
      <c r="CY26" s="79"/>
      <c r="CZ26" s="75"/>
      <c r="DA26" s="75"/>
      <c r="DB26" s="75"/>
      <c r="DC26" s="75"/>
      <c r="DD26" s="75"/>
      <c r="DE26" s="75"/>
      <c r="DF26" s="75"/>
      <c r="DG26" s="76"/>
      <c r="DH26" s="79"/>
      <c r="DI26" s="79"/>
      <c r="DJ26" s="75"/>
      <c r="DK26" s="75"/>
      <c r="DL26" s="75"/>
      <c r="DM26" s="75"/>
      <c r="DN26" s="75"/>
      <c r="DO26" s="75"/>
      <c r="DP26" s="75"/>
      <c r="DQ26" s="76"/>
      <c r="DR26" s="79"/>
      <c r="DS26" s="79"/>
      <c r="DT26" s="75"/>
      <c r="DU26" s="75"/>
      <c r="DV26" s="75"/>
      <c r="DW26" s="75"/>
      <c r="DX26" s="75"/>
      <c r="DY26" s="75"/>
      <c r="DZ26" s="75"/>
    </row>
    <row r="28" spans="2:139" ht="15">
      <c r="B28" s="17"/>
      <c r="C28" s="18"/>
      <c r="D28" s="18"/>
      <c r="E28" s="18"/>
      <c r="F28" s="18"/>
      <c r="G28" s="18"/>
      <c r="H28" s="18"/>
      <c r="I28" s="18"/>
      <c r="J28" s="18"/>
      <c r="K28" s="54"/>
      <c r="L28" s="54"/>
      <c r="M28" s="55"/>
      <c r="N28" s="55"/>
      <c r="O28" s="55"/>
      <c r="P28" s="55"/>
      <c r="Q28" s="55"/>
      <c r="R28" s="55"/>
      <c r="S28" s="55"/>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06"/>
    </row>
    <row r="29" spans="2:139" ht="27" customHeight="1">
      <c r="B29" s="409" t="s">
        <v>47</v>
      </c>
      <c r="C29" s="410"/>
      <c r="D29" s="410"/>
      <c r="E29" s="410"/>
      <c r="F29" s="410"/>
      <c r="G29" s="410" t="s">
        <v>48</v>
      </c>
      <c r="H29" s="410"/>
      <c r="I29" s="410"/>
      <c r="J29" s="410"/>
      <c r="K29" s="410"/>
      <c r="L29" s="56" t="s">
        <v>155</v>
      </c>
      <c r="M29" s="57"/>
      <c r="N29" s="58"/>
      <c r="O29" s="58"/>
      <c r="P29" s="58"/>
      <c r="Q29" s="77"/>
      <c r="R29" s="77"/>
      <c r="S29" s="77"/>
      <c r="T29" s="77"/>
      <c r="U29" s="77"/>
      <c r="V29" s="57"/>
      <c r="W29" s="58"/>
      <c r="X29" s="57"/>
      <c r="Y29" s="57"/>
      <c r="Z29" s="57"/>
      <c r="AA29" s="77"/>
      <c r="AB29" s="77"/>
      <c r="AC29" s="77"/>
      <c r="AD29" s="77"/>
      <c r="AE29" s="77"/>
      <c r="AF29" s="58"/>
      <c r="AG29" s="57"/>
      <c r="AH29" s="57"/>
      <c r="AI29" s="57"/>
      <c r="AJ29" s="57"/>
      <c r="AK29" s="77"/>
      <c r="AL29" s="77"/>
      <c r="AM29" s="77"/>
      <c r="AN29" s="77"/>
      <c r="AO29" s="77"/>
      <c r="AP29" s="57"/>
      <c r="AQ29" s="57"/>
      <c r="AR29" s="57"/>
      <c r="AS29" s="57"/>
      <c r="AT29" s="57"/>
      <c r="AU29" s="77"/>
      <c r="AV29" s="77"/>
      <c r="AW29" s="77"/>
      <c r="AX29" s="77"/>
      <c r="AY29" s="77"/>
      <c r="AZ29" s="57"/>
      <c r="BA29" s="57"/>
      <c r="BB29" s="57"/>
      <c r="BC29" s="57"/>
      <c r="BD29" s="57"/>
      <c r="BE29" s="77"/>
      <c r="BF29" s="77"/>
      <c r="BG29" s="77"/>
      <c r="BH29" s="77"/>
      <c r="BI29" s="77"/>
      <c r="BJ29" s="57"/>
      <c r="BK29" s="57"/>
      <c r="BL29" s="57"/>
      <c r="BM29" s="57"/>
      <c r="BN29" s="57"/>
      <c r="BO29" s="77"/>
      <c r="BP29" s="77"/>
      <c r="BQ29" s="77"/>
      <c r="BR29" s="77"/>
      <c r="BS29" s="77"/>
      <c r="BT29" s="57"/>
      <c r="BU29" s="57"/>
      <c r="BV29" s="57"/>
      <c r="BW29" s="57"/>
      <c r="BX29" s="57"/>
      <c r="BY29" s="77"/>
      <c r="BZ29" s="77"/>
      <c r="CA29" s="77"/>
      <c r="CB29" s="77"/>
      <c r="CC29" s="77"/>
      <c r="CD29" s="57"/>
      <c r="CE29" s="57"/>
      <c r="CF29" s="57"/>
      <c r="CG29" s="57"/>
      <c r="CH29" s="57"/>
      <c r="CI29" s="77"/>
      <c r="CJ29" s="77"/>
      <c r="CK29" s="77"/>
      <c r="CL29" s="77"/>
      <c r="CM29" s="77"/>
      <c r="CN29" s="57"/>
      <c r="CO29" s="57"/>
      <c r="CP29" s="57"/>
      <c r="CQ29" s="57"/>
      <c r="CR29" s="57"/>
      <c r="CS29" s="77"/>
      <c r="CT29" s="77"/>
      <c r="CU29" s="77"/>
      <c r="CV29" s="77"/>
      <c r="CW29" s="77"/>
      <c r="CX29" s="57"/>
      <c r="CY29" s="57"/>
      <c r="CZ29" s="57"/>
      <c r="DA29" s="57"/>
      <c r="DB29" s="57"/>
      <c r="DC29" s="77"/>
      <c r="DD29" s="77"/>
      <c r="DE29" s="77"/>
      <c r="DF29" s="77"/>
      <c r="DG29" s="77"/>
      <c r="DH29" s="57"/>
      <c r="DI29" s="57"/>
      <c r="DJ29" s="57"/>
      <c r="DK29" s="57"/>
      <c r="DL29" s="57"/>
      <c r="DM29" s="77"/>
      <c r="DN29" s="77"/>
      <c r="DO29" s="77"/>
      <c r="DP29" s="77"/>
      <c r="DQ29" s="77"/>
      <c r="DR29" s="57"/>
      <c r="DS29" s="57"/>
      <c r="DT29" s="57"/>
      <c r="DU29" s="57"/>
      <c r="DV29" s="57"/>
      <c r="DW29" s="77"/>
      <c r="DX29" s="77"/>
      <c r="DY29" s="77"/>
      <c r="DZ29" s="77"/>
      <c r="EA29" s="77"/>
      <c r="EB29" s="57"/>
      <c r="EC29" s="57"/>
      <c r="ED29" s="57"/>
      <c r="EE29" s="57"/>
      <c r="EF29" s="57"/>
      <c r="EG29" s="57"/>
      <c r="EH29" s="57"/>
      <c r="EI29" s="107"/>
    </row>
    <row r="30" spans="2:139" ht="15">
      <c r="B30" s="19"/>
      <c r="C30" s="20"/>
      <c r="D30" s="21" t="s">
        <v>49</v>
      </c>
      <c r="E30" s="21"/>
      <c r="F30" s="22"/>
      <c r="G30" s="20"/>
      <c r="H30" s="23" t="s">
        <v>156</v>
      </c>
      <c r="I30" s="20"/>
      <c r="J30" s="56"/>
      <c r="K30" s="56"/>
      <c r="L30" s="56"/>
      <c r="M30" s="59"/>
      <c r="N30" s="60"/>
      <c r="O30" s="60"/>
      <c r="P30" s="60"/>
      <c r="Q30" s="402"/>
      <c r="R30" s="402"/>
      <c r="S30" s="402"/>
      <c r="T30" s="402"/>
      <c r="U30" s="402"/>
      <c r="V30" s="57"/>
      <c r="W30" s="57"/>
      <c r="X30" s="57"/>
      <c r="Y30" s="57"/>
      <c r="Z30" s="57"/>
      <c r="AA30" s="402"/>
      <c r="AB30" s="402"/>
      <c r="AC30" s="402"/>
      <c r="AD30" s="402"/>
      <c r="AE30" s="402"/>
      <c r="AF30" s="57"/>
      <c r="AG30" s="57"/>
      <c r="AH30" s="57"/>
      <c r="AI30" s="57"/>
      <c r="AJ30" s="57"/>
      <c r="AK30" s="402"/>
      <c r="AL30" s="402"/>
      <c r="AM30" s="402"/>
      <c r="AN30" s="402"/>
      <c r="AO30" s="402"/>
      <c r="AP30" s="57"/>
      <c r="AQ30" s="57"/>
      <c r="AR30" s="57"/>
      <c r="AS30" s="57"/>
      <c r="AT30" s="57"/>
      <c r="AU30" s="402"/>
      <c r="AV30" s="402"/>
      <c r="AW30" s="402"/>
      <c r="AX30" s="402"/>
      <c r="AY30" s="402"/>
      <c r="AZ30" s="57"/>
      <c r="BA30" s="57"/>
      <c r="BB30" s="57"/>
      <c r="BC30" s="57"/>
      <c r="BD30" s="57"/>
      <c r="BE30" s="402"/>
      <c r="BF30" s="402"/>
      <c r="BG30" s="402"/>
      <c r="BH30" s="402"/>
      <c r="BI30" s="402"/>
      <c r="BJ30" s="57"/>
      <c r="BK30" s="57"/>
      <c r="BL30" s="57"/>
      <c r="BM30" s="57"/>
      <c r="BN30" s="57"/>
      <c r="BO30" s="402"/>
      <c r="BP30" s="402"/>
      <c r="BQ30" s="402"/>
      <c r="BR30" s="402"/>
      <c r="BS30" s="402"/>
      <c r="BT30" s="57"/>
      <c r="BU30" s="57"/>
      <c r="BV30" s="57"/>
      <c r="BW30" s="57"/>
      <c r="BX30" s="57"/>
      <c r="BY30" s="402"/>
      <c r="BZ30" s="402"/>
      <c r="CA30" s="402"/>
      <c r="CB30" s="402"/>
      <c r="CC30" s="402"/>
      <c r="CD30" s="57"/>
      <c r="CE30" s="57"/>
      <c r="CF30" s="57"/>
      <c r="CG30" s="57"/>
      <c r="CH30" s="57"/>
      <c r="CI30" s="402"/>
      <c r="CJ30" s="402"/>
      <c r="CK30" s="402"/>
      <c r="CL30" s="402"/>
      <c r="CM30" s="402"/>
      <c r="CN30" s="57"/>
      <c r="CO30" s="57"/>
      <c r="CP30" s="57"/>
      <c r="CQ30" s="57"/>
      <c r="CR30" s="57"/>
      <c r="CS30" s="402"/>
      <c r="CT30" s="402"/>
      <c r="CU30" s="402"/>
      <c r="CV30" s="402"/>
      <c r="CW30" s="402"/>
      <c r="CX30" s="57"/>
      <c r="CY30" s="57"/>
      <c r="CZ30" s="57"/>
      <c r="DA30" s="57"/>
      <c r="DB30" s="57"/>
      <c r="DC30" s="402"/>
      <c r="DD30" s="402"/>
      <c r="DE30" s="402"/>
      <c r="DF30" s="402"/>
      <c r="DG30" s="402"/>
      <c r="DH30" s="57"/>
      <c r="DI30" s="57"/>
      <c r="DJ30" s="57"/>
      <c r="DK30" s="57"/>
      <c r="DL30" s="57"/>
      <c r="DM30" s="402"/>
      <c r="DN30" s="402"/>
      <c r="DO30" s="402"/>
      <c r="DP30" s="402"/>
      <c r="DQ30" s="402"/>
      <c r="DR30" s="57"/>
      <c r="DS30" s="57"/>
      <c r="DT30" s="57"/>
      <c r="DU30" s="57"/>
      <c r="DV30" s="57"/>
      <c r="DW30" s="402"/>
      <c r="DX30" s="402"/>
      <c r="DY30" s="402"/>
      <c r="DZ30" s="402"/>
      <c r="EA30" s="402"/>
      <c r="EB30" s="57"/>
      <c r="EC30" s="57"/>
      <c r="ED30" s="57"/>
      <c r="EE30" s="57"/>
      <c r="EF30" s="57"/>
      <c r="EG30" s="57"/>
      <c r="EH30" s="57"/>
      <c r="EI30" s="107"/>
    </row>
    <row r="31" spans="2:139" ht="15">
      <c r="B31" s="19"/>
      <c r="C31" s="20"/>
      <c r="D31" s="21"/>
      <c r="E31" s="21"/>
      <c r="F31" s="22"/>
      <c r="G31" s="20"/>
      <c r="H31" s="20"/>
      <c r="I31" s="20"/>
      <c r="J31" s="57"/>
      <c r="K31" s="61"/>
      <c r="L31" s="61"/>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107"/>
    </row>
    <row r="32" spans="2:139" ht="27" customHeight="1">
      <c r="B32" s="403"/>
      <c r="C32" s="404"/>
      <c r="D32" s="404"/>
      <c r="E32" s="404"/>
      <c r="F32" s="404"/>
      <c r="G32" s="404"/>
      <c r="H32" s="404"/>
      <c r="I32" s="404"/>
      <c r="J32" s="404"/>
      <c r="K32" s="404"/>
      <c r="L32" s="56" t="s">
        <v>157</v>
      </c>
      <c r="M32" s="57"/>
      <c r="N32" s="58"/>
      <c r="O32" s="58"/>
      <c r="P32" s="58"/>
      <c r="Q32" s="77"/>
      <c r="R32" s="77"/>
      <c r="S32" s="77"/>
      <c r="T32" s="77"/>
      <c r="U32" s="77"/>
      <c r="V32" s="57"/>
      <c r="W32" s="58"/>
      <c r="X32" s="57"/>
      <c r="Y32" s="57"/>
      <c r="Z32" s="57"/>
      <c r="AA32" s="77"/>
      <c r="AB32" s="77"/>
      <c r="AC32" s="77"/>
      <c r="AD32" s="77"/>
      <c r="AE32" s="77"/>
      <c r="AF32" s="58"/>
      <c r="AG32" s="57"/>
      <c r="AH32" s="57"/>
      <c r="AI32" s="57"/>
      <c r="AJ32" s="57"/>
      <c r="AK32" s="77"/>
      <c r="AL32" s="77"/>
      <c r="AM32" s="77"/>
      <c r="AN32" s="77"/>
      <c r="AO32" s="77"/>
      <c r="AP32" s="57"/>
      <c r="AQ32" s="57"/>
      <c r="AR32" s="57"/>
      <c r="AS32" s="57"/>
      <c r="AT32" s="57"/>
      <c r="AU32" s="77"/>
      <c r="AV32" s="77"/>
      <c r="AW32" s="77"/>
      <c r="AX32" s="77"/>
      <c r="AY32" s="77"/>
      <c r="AZ32" s="57"/>
      <c r="BA32" s="57"/>
      <c r="BB32" s="57"/>
      <c r="BC32" s="57"/>
      <c r="BD32" s="57"/>
      <c r="BE32" s="77"/>
      <c r="BF32" s="77"/>
      <c r="BG32" s="77"/>
      <c r="BH32" s="77"/>
      <c r="BI32" s="77"/>
      <c r="BJ32" s="57"/>
      <c r="BK32" s="57"/>
      <c r="BL32" s="57"/>
      <c r="BM32" s="57"/>
      <c r="BN32" s="57"/>
      <c r="BO32" s="77"/>
      <c r="BP32" s="77"/>
      <c r="BQ32" s="77"/>
      <c r="BR32" s="77"/>
      <c r="BS32" s="77"/>
      <c r="BT32" s="57"/>
      <c r="BU32" s="57"/>
      <c r="BV32" s="57"/>
      <c r="BW32" s="57"/>
      <c r="BX32" s="57"/>
      <c r="BY32" s="77"/>
      <c r="BZ32" s="77"/>
      <c r="CA32" s="77"/>
      <c r="CB32" s="77"/>
      <c r="CC32" s="77"/>
      <c r="CD32" s="57"/>
      <c r="CE32" s="57"/>
      <c r="CF32" s="57"/>
      <c r="CG32" s="57"/>
      <c r="CH32" s="57"/>
      <c r="CI32" s="77"/>
      <c r="CJ32" s="77"/>
      <c r="CK32" s="77"/>
      <c r="CL32" s="77"/>
      <c r="CM32" s="77"/>
      <c r="CN32" s="57"/>
      <c r="CO32" s="57"/>
      <c r="CP32" s="57"/>
      <c r="CQ32" s="57"/>
      <c r="CR32" s="57"/>
      <c r="CS32" s="77"/>
      <c r="CT32" s="77"/>
      <c r="CU32" s="77"/>
      <c r="CV32" s="77"/>
      <c r="CW32" s="77"/>
      <c r="CX32" s="57"/>
      <c r="CY32" s="57"/>
      <c r="CZ32" s="57"/>
      <c r="DA32" s="57"/>
      <c r="DB32" s="57"/>
      <c r="DC32" s="77"/>
      <c r="DD32" s="77"/>
      <c r="DE32" s="77"/>
      <c r="DF32" s="77"/>
      <c r="DG32" s="77"/>
      <c r="DH32" s="57"/>
      <c r="DI32" s="57"/>
      <c r="DJ32" s="57"/>
      <c r="DK32" s="57"/>
      <c r="DL32" s="57"/>
      <c r="DM32" s="77"/>
      <c r="DN32" s="77"/>
      <c r="DO32" s="77"/>
      <c r="DP32" s="77"/>
      <c r="DQ32" s="77"/>
      <c r="DR32" s="57"/>
      <c r="DS32" s="57"/>
      <c r="DT32" s="57"/>
      <c r="DU32" s="57"/>
      <c r="DV32" s="57"/>
      <c r="DW32" s="77"/>
      <c r="DX32" s="77"/>
      <c r="DY32" s="77"/>
      <c r="DZ32" s="77"/>
      <c r="EA32" s="77"/>
      <c r="EB32" s="57"/>
      <c r="EC32" s="57"/>
      <c r="ED32" s="57"/>
      <c r="EE32" s="57"/>
      <c r="EF32" s="57"/>
      <c r="EG32" s="57"/>
      <c r="EH32" s="57"/>
      <c r="EI32" s="107"/>
    </row>
    <row r="33" spans="2:139" ht="34.5" customHeight="1">
      <c r="B33" s="390"/>
      <c r="C33" s="391"/>
      <c r="D33" s="391"/>
      <c r="E33" s="391"/>
      <c r="F33" s="391"/>
      <c r="G33" s="391"/>
      <c r="H33" s="391"/>
      <c r="I33" s="391"/>
      <c r="J33" s="391"/>
      <c r="K33" s="391"/>
      <c r="L33" s="62"/>
      <c r="M33" s="63"/>
      <c r="N33" s="63"/>
      <c r="O33" s="63"/>
      <c r="P33" s="63"/>
      <c r="Q33" s="392"/>
      <c r="R33" s="392"/>
      <c r="S33" s="392"/>
      <c r="T33" s="392"/>
      <c r="U33" s="392"/>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108"/>
    </row>
  </sheetData>
  <sheetProtection/>
  <mergeCells count="156">
    <mergeCell ref="B7:U7"/>
    <mergeCell ref="B8:U8"/>
    <mergeCell ref="BJ15:BS15"/>
    <mergeCell ref="BT15:CC15"/>
    <mergeCell ref="BS16:BS17"/>
    <mergeCell ref="DZ18:DZ19"/>
    <mergeCell ref="DP18:DP19"/>
    <mergeCell ref="BT12:BY12"/>
    <mergeCell ref="CA12:CI12"/>
    <mergeCell ref="CK12:CS12"/>
    <mergeCell ref="DE12:DM12"/>
    <mergeCell ref="CM24:CN24"/>
    <mergeCell ref="AU3:BE3"/>
    <mergeCell ref="AU4:BE4"/>
    <mergeCell ref="AU5:BE5"/>
    <mergeCell ref="AU6:BE6"/>
    <mergeCell ref="AP12:AY12"/>
    <mergeCell ref="AZ12:BI12"/>
    <mergeCell ref="L15:U15"/>
    <mergeCell ref="V15:AE15"/>
    <mergeCell ref="AF15:AO15"/>
    <mergeCell ref="AP15:AY15"/>
    <mergeCell ref="AZ15:BI15"/>
    <mergeCell ref="BJ12:BS12"/>
    <mergeCell ref="J12:U12"/>
    <mergeCell ref="V12:AE12"/>
    <mergeCell ref="AF12:AO12"/>
    <mergeCell ref="EH15:EI15"/>
    <mergeCell ref="CY16:CY17"/>
    <mergeCell ref="BV16:BX16"/>
    <mergeCell ref="BY16:CA16"/>
    <mergeCell ref="CZ16:DB16"/>
    <mergeCell ref="DC16:DE16"/>
    <mergeCell ref="CV16:CV17"/>
    <mergeCell ref="EB15:ED15"/>
    <mergeCell ref="CD15:CM15"/>
    <mergeCell ref="CN15:CW15"/>
    <mergeCell ref="CP16:CR16"/>
    <mergeCell ref="CS16:CU16"/>
    <mergeCell ref="CN16:CN17"/>
    <mergeCell ref="CO16:CO17"/>
    <mergeCell ref="EE15:EF15"/>
    <mergeCell ref="DH15:DQ15"/>
    <mergeCell ref="DR15:EA15"/>
    <mergeCell ref="CX15:DG15"/>
    <mergeCell ref="M16:M17"/>
    <mergeCell ref="T16:T17"/>
    <mergeCell ref="U16:U17"/>
    <mergeCell ref="N16:P16"/>
    <mergeCell ref="CW16:CW17"/>
    <mergeCell ref="CX16:CX17"/>
    <mergeCell ref="CB16:CB17"/>
    <mergeCell ref="BT16:BT17"/>
    <mergeCell ref="BU16:BU17"/>
    <mergeCell ref="V16:V17"/>
    <mergeCell ref="D22:G22"/>
    <mergeCell ref="D24:G24"/>
    <mergeCell ref="B29:F29"/>
    <mergeCell ref="G29:K29"/>
    <mergeCell ref="Q30:U30"/>
    <mergeCell ref="AD16:AD17"/>
    <mergeCell ref="W16:W17"/>
    <mergeCell ref="E18:G18"/>
    <mergeCell ref="E19:G19"/>
    <mergeCell ref="E20:G20"/>
    <mergeCell ref="AY24:AZ24"/>
    <mergeCell ref="CI30:CM30"/>
    <mergeCell ref="CS30:CW30"/>
    <mergeCell ref="DC30:DG30"/>
    <mergeCell ref="DM30:DQ30"/>
    <mergeCell ref="DW30:EA30"/>
    <mergeCell ref="BE30:BI30"/>
    <mergeCell ref="BO30:BS30"/>
    <mergeCell ref="BY30:CC30"/>
    <mergeCell ref="B32:F32"/>
    <mergeCell ref="G32:K32"/>
    <mergeCell ref="AA30:AE30"/>
    <mergeCell ref="AK30:AO30"/>
    <mergeCell ref="AU30:AY30"/>
    <mergeCell ref="B33:F33"/>
    <mergeCell ref="G33:K33"/>
    <mergeCell ref="Q33:U33"/>
    <mergeCell ref="B18:B21"/>
    <mergeCell ref="C18:C21"/>
    <mergeCell ref="H15:H17"/>
    <mergeCell ref="I15:I17"/>
    <mergeCell ref="J16:J17"/>
    <mergeCell ref="K16:K17"/>
    <mergeCell ref="B15:C17"/>
    <mergeCell ref="D15:G17"/>
    <mergeCell ref="D21:G21"/>
    <mergeCell ref="J15:K15"/>
    <mergeCell ref="L16:L17"/>
    <mergeCell ref="AF16:AF17"/>
    <mergeCell ref="AG16:AG17"/>
    <mergeCell ref="AN16:AN17"/>
    <mergeCell ref="X16:Z16"/>
    <mergeCell ref="AA16:AC16"/>
    <mergeCell ref="AH16:AJ16"/>
    <mergeCell ref="AK16:AM16"/>
    <mergeCell ref="Q16:S16"/>
    <mergeCell ref="AE16:AE17"/>
    <mergeCell ref="AO16:AO17"/>
    <mergeCell ref="AP16:AP17"/>
    <mergeCell ref="AQ16:AQ17"/>
    <mergeCell ref="AX16:AX17"/>
    <mergeCell ref="AY16:AY17"/>
    <mergeCell ref="AZ16:AZ17"/>
    <mergeCell ref="AR16:AT16"/>
    <mergeCell ref="AU16:AW16"/>
    <mergeCell ref="BA16:BA17"/>
    <mergeCell ref="BH16:BH17"/>
    <mergeCell ref="BI16:BI17"/>
    <mergeCell ref="BJ16:BJ17"/>
    <mergeCell ref="BK16:BK17"/>
    <mergeCell ref="BR16:BR17"/>
    <mergeCell ref="BB16:BD16"/>
    <mergeCell ref="BE16:BG16"/>
    <mergeCell ref="BL16:BN16"/>
    <mergeCell ref="BO16:BQ16"/>
    <mergeCell ref="CC16:CC17"/>
    <mergeCell ref="CD16:CD17"/>
    <mergeCell ref="CE16:CE17"/>
    <mergeCell ref="CL16:CL17"/>
    <mergeCell ref="CM16:CM17"/>
    <mergeCell ref="CF16:CH16"/>
    <mergeCell ref="CI16:CK16"/>
    <mergeCell ref="DF16:DF17"/>
    <mergeCell ref="DG16:DG17"/>
    <mergeCell ref="DH16:DH17"/>
    <mergeCell ref="DI16:DI17"/>
    <mergeCell ref="EC16:EC17"/>
    <mergeCell ref="ED16:ED17"/>
    <mergeCell ref="DM16:DO16"/>
    <mergeCell ref="DT16:DV16"/>
    <mergeCell ref="DW16:DY16"/>
    <mergeCell ref="EE16:EE17"/>
    <mergeCell ref="EF16:EF17"/>
    <mergeCell ref="DJ16:DJ17"/>
    <mergeCell ref="DP16:DP17"/>
    <mergeCell ref="DQ16:DQ17"/>
    <mergeCell ref="DR16:DR17"/>
    <mergeCell ref="DS16:DS17"/>
    <mergeCell ref="DZ16:DZ17"/>
    <mergeCell ref="EA16:EA17"/>
    <mergeCell ref="EB16:EB17"/>
    <mergeCell ref="B12:I13"/>
    <mergeCell ref="B3:F6"/>
    <mergeCell ref="G3:I6"/>
    <mergeCell ref="J3:AR6"/>
    <mergeCell ref="B10:G11"/>
    <mergeCell ref="J10:EI11"/>
    <mergeCell ref="DY12:EF12"/>
    <mergeCell ref="DO12:DW12"/>
    <mergeCell ref="EG12:EI12"/>
    <mergeCell ref="CU12:DC12"/>
  </mergeCells>
  <printOptions/>
  <pageMargins left="0.6993055555555555" right="0.6993055555555555" top="0.75" bottom="0.75" header="0.29930555555555555" footer="0.2993055555555555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3:EX33"/>
  <sheetViews>
    <sheetView tabSelected="1" zoomScale="80" zoomScaleNormal="80" zoomScalePageLayoutView="0" workbookViewId="0" topLeftCell="A15">
      <pane xSplit="9045" ySplit="1320" topLeftCell="DT16" activePane="bottomRight" state="split"/>
      <selection pane="topLeft" activeCell="A15" sqref="A1:IV16384"/>
      <selection pane="topRight" activeCell="V15" sqref="V15:AE15"/>
      <selection pane="bottomLeft" activeCell="E18" sqref="E18:G18"/>
      <selection pane="bottomRight" activeCell="EH19" sqref="EH19"/>
    </sheetView>
  </sheetViews>
  <sheetFormatPr defaultColWidth="11.421875" defaultRowHeight="15"/>
  <cols>
    <col min="1" max="1" width="11.421875" style="0" bestFit="1" customWidth="1"/>
    <col min="2" max="2" width="9.140625" style="0" customWidth="1"/>
    <col min="3" max="3" width="18.00390625" style="0" customWidth="1"/>
    <col min="4" max="4" width="8.57421875" style="0" customWidth="1"/>
    <col min="5" max="6" width="11.421875" style="0" bestFit="1" customWidth="1"/>
    <col min="7" max="7" width="33.57421875" style="0" customWidth="1"/>
    <col min="8" max="8" width="18.8515625" style="0" customWidth="1"/>
    <col min="9" max="9" width="17.57421875" style="0" customWidth="1"/>
    <col min="10" max="13" width="11.421875" style="0" bestFit="1" customWidth="1"/>
    <col min="14" max="16" width="14.8515625" style="0" customWidth="1"/>
    <col min="17" max="19" width="11.421875" style="0" bestFit="1" customWidth="1"/>
    <col min="20" max="20" width="37.57421875" style="0" bestFit="1" customWidth="1"/>
    <col min="21" max="21" width="16.00390625" style="0" customWidth="1"/>
    <col min="22" max="23" width="11.421875" style="0" bestFit="1" customWidth="1"/>
    <col min="24" max="26" width="14.140625" style="0" customWidth="1"/>
    <col min="27" max="49" width="11.421875" style="0" bestFit="1" customWidth="1"/>
    <col min="50" max="50" width="30.28125" style="0" customWidth="1"/>
    <col min="51" max="53" width="11.421875" style="0" bestFit="1" customWidth="1"/>
    <col min="54" max="56" width="14.140625" style="0" customWidth="1"/>
    <col min="57" max="63" width="11.421875" style="0" bestFit="1" customWidth="1"/>
    <col min="64" max="66" width="14.7109375" style="0" customWidth="1"/>
    <col min="67" max="73" width="11.421875" style="0" bestFit="1" customWidth="1"/>
    <col min="74" max="76" width="14.8515625" style="0" customWidth="1"/>
    <col min="77" max="83" width="11.421875" style="0" bestFit="1" customWidth="1"/>
    <col min="84" max="86" width="14.00390625" style="0" customWidth="1"/>
    <col min="87" max="89" width="11.421875" style="0" bestFit="1" customWidth="1"/>
    <col min="90" max="90" width="23.28125" style="0" customWidth="1"/>
    <col min="91" max="93" width="11.421875" style="0" bestFit="1" customWidth="1"/>
    <col min="94" max="96" width="16.421875" style="0" customWidth="1"/>
    <col min="97" max="103" width="11.421875" style="0" bestFit="1" customWidth="1"/>
    <col min="104" max="106" width="14.8515625" style="0" customWidth="1"/>
    <col min="107" max="113" width="11.421875" style="0" bestFit="1" customWidth="1"/>
    <col min="114" max="116" width="17.28125" style="0" customWidth="1"/>
    <col min="117" max="123" width="11.421875" style="0" bestFit="1" customWidth="1"/>
    <col min="124" max="128" width="14.7109375" style="0" customWidth="1"/>
    <col min="129" max="130" width="11.421875" style="0" bestFit="1" customWidth="1"/>
    <col min="131" max="131" width="13.28125" style="0" customWidth="1"/>
    <col min="132" max="134" width="16.7109375" style="0" customWidth="1"/>
    <col min="135" max="135" width="26.140625" style="0" customWidth="1"/>
    <col min="136" max="136" width="16.8515625" style="0" customWidth="1"/>
    <col min="137" max="137" width="20.57421875" style="0" customWidth="1"/>
    <col min="138" max="138" width="17.8515625" style="0" customWidth="1"/>
    <col min="139" max="139" width="21.140625" style="0" customWidth="1"/>
  </cols>
  <sheetData>
    <row r="3" spans="2:57" ht="18" customHeight="1">
      <c r="B3" s="474"/>
      <c r="C3" s="475"/>
      <c r="D3" s="475"/>
      <c r="E3" s="475"/>
      <c r="F3" s="476"/>
      <c r="G3" s="483" t="s">
        <v>53</v>
      </c>
      <c r="H3" s="484"/>
      <c r="I3" s="484"/>
      <c r="J3" s="488" t="s">
        <v>3</v>
      </c>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9"/>
      <c r="AS3" s="24"/>
      <c r="AT3" s="24"/>
      <c r="AU3" s="464" t="s">
        <v>54</v>
      </c>
      <c r="AV3" s="465"/>
      <c r="AW3" s="465"/>
      <c r="AX3" s="465"/>
      <c r="AY3" s="465"/>
      <c r="AZ3" s="465"/>
      <c r="BA3" s="465"/>
      <c r="BB3" s="465"/>
      <c r="BC3" s="465"/>
      <c r="BD3" s="465"/>
      <c r="BE3" s="466"/>
    </row>
    <row r="4" spans="2:57" ht="18" customHeight="1">
      <c r="B4" s="477"/>
      <c r="C4" s="478"/>
      <c r="D4" s="478"/>
      <c r="E4" s="478"/>
      <c r="F4" s="479"/>
      <c r="G4" s="289"/>
      <c r="H4" s="485"/>
      <c r="I4" s="485"/>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1"/>
      <c r="AS4" s="25"/>
      <c r="AT4" s="25"/>
      <c r="AU4" s="467" t="s">
        <v>2</v>
      </c>
      <c r="AV4" s="468"/>
      <c r="AW4" s="468"/>
      <c r="AX4" s="468"/>
      <c r="AY4" s="468"/>
      <c r="AZ4" s="468"/>
      <c r="BA4" s="468"/>
      <c r="BB4" s="468"/>
      <c r="BC4" s="468"/>
      <c r="BD4" s="468"/>
      <c r="BE4" s="469"/>
    </row>
    <row r="5" spans="2:57" ht="18" customHeight="1">
      <c r="B5" s="477"/>
      <c r="C5" s="478"/>
      <c r="D5" s="478"/>
      <c r="E5" s="478"/>
      <c r="F5" s="479"/>
      <c r="G5" s="289"/>
      <c r="H5" s="485"/>
      <c r="I5" s="485"/>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1"/>
      <c r="AS5" s="25"/>
      <c r="AT5" s="25"/>
      <c r="AU5" s="467" t="s">
        <v>4</v>
      </c>
      <c r="AV5" s="468"/>
      <c r="AW5" s="468"/>
      <c r="AX5" s="468"/>
      <c r="AY5" s="468"/>
      <c r="AZ5" s="468"/>
      <c r="BA5" s="468"/>
      <c r="BB5" s="468"/>
      <c r="BC5" s="468"/>
      <c r="BD5" s="468"/>
      <c r="BE5" s="469"/>
    </row>
    <row r="6" spans="2:57" ht="18" customHeight="1">
      <c r="B6" s="480"/>
      <c r="C6" s="481"/>
      <c r="D6" s="481"/>
      <c r="E6" s="481"/>
      <c r="F6" s="482"/>
      <c r="G6" s="486"/>
      <c r="H6" s="487"/>
      <c r="I6" s="487"/>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3"/>
      <c r="AS6" s="26"/>
      <c r="AT6" s="26"/>
      <c r="AU6" s="470" t="s">
        <v>5</v>
      </c>
      <c r="AV6" s="471"/>
      <c r="AW6" s="471"/>
      <c r="AX6" s="471"/>
      <c r="AY6" s="471"/>
      <c r="AZ6" s="471"/>
      <c r="BA6" s="471"/>
      <c r="BB6" s="471"/>
      <c r="BC6" s="471"/>
      <c r="BD6" s="471"/>
      <c r="BE6" s="472"/>
    </row>
    <row r="7" spans="2:21" ht="24.75" customHeight="1">
      <c r="B7" s="473"/>
      <c r="C7" s="473"/>
      <c r="D7" s="473"/>
      <c r="E7" s="473"/>
      <c r="F7" s="473"/>
      <c r="G7" s="473"/>
      <c r="H7" s="473"/>
      <c r="I7" s="473"/>
      <c r="J7" s="473"/>
      <c r="K7" s="473"/>
      <c r="L7" s="473"/>
      <c r="M7" s="473"/>
      <c r="N7" s="473"/>
      <c r="O7" s="473"/>
      <c r="P7" s="473"/>
      <c r="Q7" s="473"/>
      <c r="R7" s="473"/>
      <c r="S7" s="473"/>
      <c r="T7" s="473"/>
      <c r="U7" s="473"/>
    </row>
    <row r="8" spans="2:21" ht="33" customHeight="1">
      <c r="B8" s="473" t="s">
        <v>55</v>
      </c>
      <c r="C8" s="473"/>
      <c r="D8" s="473"/>
      <c r="E8" s="473"/>
      <c r="F8" s="473"/>
      <c r="G8" s="473"/>
      <c r="H8" s="473"/>
      <c r="I8" s="473"/>
      <c r="J8" s="473"/>
      <c r="K8" s="473"/>
      <c r="L8" s="473"/>
      <c r="M8" s="473"/>
      <c r="N8" s="473"/>
      <c r="O8" s="473"/>
      <c r="P8" s="473"/>
      <c r="Q8" s="473"/>
      <c r="R8" s="473"/>
      <c r="S8" s="473"/>
      <c r="T8" s="473"/>
      <c r="U8" s="473"/>
    </row>
    <row r="9" ht="17.25" customHeight="1"/>
    <row r="10" spans="2:139" ht="15" customHeight="1">
      <c r="B10" s="359" t="s">
        <v>56</v>
      </c>
      <c r="C10" s="360"/>
      <c r="D10" s="360"/>
      <c r="E10" s="360"/>
      <c r="F10" s="360"/>
      <c r="G10" s="360"/>
      <c r="H10" s="2"/>
      <c r="I10" s="2"/>
      <c r="J10" s="375" t="s">
        <v>57</v>
      </c>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7"/>
    </row>
    <row r="11" spans="2:139" ht="26.25" customHeight="1">
      <c r="B11" s="361"/>
      <c r="C11" s="362"/>
      <c r="D11" s="362"/>
      <c r="E11" s="362"/>
      <c r="F11" s="362"/>
      <c r="G11" s="362"/>
      <c r="H11" s="3"/>
      <c r="I11" s="3"/>
      <c r="J11" s="378"/>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379"/>
      <c r="DG11" s="379"/>
      <c r="DH11" s="379"/>
      <c r="DI11" s="379"/>
      <c r="DJ11" s="379"/>
      <c r="DK11" s="379"/>
      <c r="DL11" s="379"/>
      <c r="DM11" s="379"/>
      <c r="DN11" s="379"/>
      <c r="DO11" s="379"/>
      <c r="DP11" s="379"/>
      <c r="DQ11" s="379"/>
      <c r="DR11" s="379"/>
      <c r="DS11" s="379"/>
      <c r="DT11" s="379"/>
      <c r="DU11" s="379"/>
      <c r="DV11" s="379"/>
      <c r="DW11" s="379"/>
      <c r="DX11" s="379"/>
      <c r="DY11" s="379"/>
      <c r="DZ11" s="379"/>
      <c r="EA11" s="379"/>
      <c r="EB11" s="379"/>
      <c r="EC11" s="379"/>
      <c r="ED11" s="379"/>
      <c r="EE11" s="379"/>
      <c r="EF11" s="379"/>
      <c r="EG11" s="379"/>
      <c r="EH11" s="379"/>
      <c r="EI11" s="380"/>
    </row>
    <row r="12" spans="2:139" ht="27" customHeight="1">
      <c r="B12" s="494" t="s">
        <v>232</v>
      </c>
      <c r="C12" s="495"/>
      <c r="D12" s="495"/>
      <c r="E12" s="495"/>
      <c r="F12" s="495"/>
      <c r="G12" s="495"/>
      <c r="H12" s="495"/>
      <c r="I12" s="496"/>
      <c r="J12" s="462" t="s">
        <v>59</v>
      </c>
      <c r="K12" s="457"/>
      <c r="L12" s="457"/>
      <c r="M12" s="457"/>
      <c r="N12" s="457"/>
      <c r="O12" s="457"/>
      <c r="P12" s="457"/>
      <c r="Q12" s="457"/>
      <c r="R12" s="457"/>
      <c r="S12" s="457"/>
      <c r="T12" s="457"/>
      <c r="U12" s="463"/>
      <c r="V12" s="458" t="s">
        <v>60</v>
      </c>
      <c r="W12" s="457"/>
      <c r="X12" s="457"/>
      <c r="Y12" s="457"/>
      <c r="Z12" s="457"/>
      <c r="AA12" s="457"/>
      <c r="AB12" s="457"/>
      <c r="AC12" s="457"/>
      <c r="AD12" s="457"/>
      <c r="AE12" s="463"/>
      <c r="AF12" s="458" t="s">
        <v>159</v>
      </c>
      <c r="AG12" s="457"/>
      <c r="AH12" s="457"/>
      <c r="AI12" s="457"/>
      <c r="AJ12" s="457"/>
      <c r="AK12" s="457"/>
      <c r="AL12" s="457"/>
      <c r="AM12" s="457"/>
      <c r="AN12" s="457"/>
      <c r="AO12" s="463"/>
      <c r="AP12" s="458"/>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27"/>
      <c r="CA12" s="457"/>
      <c r="CB12" s="457"/>
      <c r="CC12" s="457"/>
      <c r="CD12" s="457"/>
      <c r="CE12" s="457"/>
      <c r="CF12" s="457"/>
      <c r="CG12" s="457"/>
      <c r="CH12" s="457"/>
      <c r="CI12" s="457"/>
      <c r="CJ12" s="27"/>
      <c r="CK12" s="457"/>
      <c r="CL12" s="457"/>
      <c r="CM12" s="457"/>
      <c r="CN12" s="457"/>
      <c r="CO12" s="457"/>
      <c r="CP12" s="457"/>
      <c r="CQ12" s="457"/>
      <c r="CR12" s="457"/>
      <c r="CS12" s="457"/>
      <c r="CT12" s="27"/>
      <c r="CU12" s="457"/>
      <c r="CV12" s="457"/>
      <c r="CW12" s="457"/>
      <c r="CX12" s="457"/>
      <c r="CY12" s="457"/>
      <c r="CZ12" s="457"/>
      <c r="DA12" s="457"/>
      <c r="DB12" s="457"/>
      <c r="DC12" s="457"/>
      <c r="DD12" s="27"/>
      <c r="DE12" s="457"/>
      <c r="DF12" s="457"/>
      <c r="DG12" s="457"/>
      <c r="DH12" s="457"/>
      <c r="DI12" s="457"/>
      <c r="DJ12" s="457"/>
      <c r="DK12" s="457"/>
      <c r="DL12" s="457"/>
      <c r="DM12" s="457"/>
      <c r="DN12" s="27"/>
      <c r="DO12" s="457"/>
      <c r="DP12" s="457"/>
      <c r="DQ12" s="457"/>
      <c r="DR12" s="457"/>
      <c r="DS12" s="457"/>
      <c r="DT12" s="457"/>
      <c r="DU12" s="457"/>
      <c r="DV12" s="457"/>
      <c r="DW12" s="457"/>
      <c r="DX12" s="27"/>
      <c r="DY12" s="457"/>
      <c r="DZ12" s="457"/>
      <c r="EA12" s="457"/>
      <c r="EB12" s="457"/>
      <c r="EC12" s="457"/>
      <c r="ED12" s="457"/>
      <c r="EE12" s="457"/>
      <c r="EF12" s="463"/>
      <c r="EG12" s="458" t="s">
        <v>62</v>
      </c>
      <c r="EH12" s="457"/>
      <c r="EI12" s="459"/>
    </row>
    <row r="13" spans="2:139" ht="57.75" customHeight="1">
      <c r="B13" s="497"/>
      <c r="C13" s="498"/>
      <c r="D13" s="498"/>
      <c r="E13" s="498"/>
      <c r="F13" s="498"/>
      <c r="G13" s="498"/>
      <c r="H13" s="498"/>
      <c r="I13" s="499"/>
      <c r="J13" s="28"/>
      <c r="K13" s="29"/>
      <c r="L13" s="29"/>
      <c r="M13" s="29"/>
      <c r="N13" s="30" t="s">
        <v>49</v>
      </c>
      <c r="O13" s="30"/>
      <c r="P13" s="30"/>
      <c r="Q13" s="29"/>
      <c r="R13" s="29"/>
      <c r="S13" s="29"/>
      <c r="T13" s="29"/>
      <c r="U13" s="64"/>
      <c r="V13" s="65"/>
      <c r="W13" s="29"/>
      <c r="X13" s="29"/>
      <c r="Y13" s="29"/>
      <c r="Z13" s="29"/>
      <c r="AA13" s="30" t="s">
        <v>63</v>
      </c>
      <c r="AB13" s="29"/>
      <c r="AC13" s="29"/>
      <c r="AD13" s="29"/>
      <c r="AE13" s="64"/>
      <c r="AF13" s="29"/>
      <c r="AG13" s="29"/>
      <c r="AH13" s="29"/>
      <c r="AI13" s="29"/>
      <c r="AJ13" s="29"/>
      <c r="AK13" s="29"/>
      <c r="AL13" s="29"/>
      <c r="AM13" s="29"/>
      <c r="AN13" s="29"/>
      <c r="AO13" s="64"/>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65"/>
      <c r="EH13" s="29"/>
      <c r="EI13" s="90"/>
    </row>
    <row r="14" ht="9.75" customHeight="1"/>
    <row r="15" spans="2:139" ht="28.5" customHeight="1">
      <c r="B15" s="369" t="s">
        <v>64</v>
      </c>
      <c r="C15" s="370"/>
      <c r="D15" s="345" t="s">
        <v>65</v>
      </c>
      <c r="E15" s="346"/>
      <c r="F15" s="346"/>
      <c r="G15" s="346"/>
      <c r="H15" s="433" t="s">
        <v>66</v>
      </c>
      <c r="I15" s="436" t="s">
        <v>67</v>
      </c>
      <c r="J15" s="460" t="s">
        <v>68</v>
      </c>
      <c r="K15" s="461"/>
      <c r="L15" s="449" t="s">
        <v>69</v>
      </c>
      <c r="M15" s="450"/>
      <c r="N15" s="450"/>
      <c r="O15" s="450"/>
      <c r="P15" s="450"/>
      <c r="Q15" s="450"/>
      <c r="R15" s="450"/>
      <c r="S15" s="450"/>
      <c r="T15" s="450"/>
      <c r="U15" s="451"/>
      <c r="V15" s="452" t="s">
        <v>70</v>
      </c>
      <c r="W15" s="450"/>
      <c r="X15" s="450"/>
      <c r="Y15" s="450"/>
      <c r="Z15" s="450"/>
      <c r="AA15" s="450"/>
      <c r="AB15" s="450"/>
      <c r="AC15" s="450"/>
      <c r="AD15" s="450"/>
      <c r="AE15" s="453"/>
      <c r="AF15" s="449" t="s">
        <v>71</v>
      </c>
      <c r="AG15" s="450"/>
      <c r="AH15" s="450"/>
      <c r="AI15" s="450"/>
      <c r="AJ15" s="450"/>
      <c r="AK15" s="450"/>
      <c r="AL15" s="450"/>
      <c r="AM15" s="450"/>
      <c r="AN15" s="450"/>
      <c r="AO15" s="451"/>
      <c r="AP15" s="452" t="s">
        <v>72</v>
      </c>
      <c r="AQ15" s="450"/>
      <c r="AR15" s="450"/>
      <c r="AS15" s="450"/>
      <c r="AT15" s="450"/>
      <c r="AU15" s="450"/>
      <c r="AV15" s="450"/>
      <c r="AW15" s="450"/>
      <c r="AX15" s="450"/>
      <c r="AY15" s="453"/>
      <c r="AZ15" s="449" t="s">
        <v>73</v>
      </c>
      <c r="BA15" s="450"/>
      <c r="BB15" s="450"/>
      <c r="BC15" s="450"/>
      <c r="BD15" s="450"/>
      <c r="BE15" s="450"/>
      <c r="BF15" s="450"/>
      <c r="BG15" s="450"/>
      <c r="BH15" s="450"/>
      <c r="BI15" s="451"/>
      <c r="BJ15" s="452" t="s">
        <v>74</v>
      </c>
      <c r="BK15" s="450"/>
      <c r="BL15" s="450"/>
      <c r="BM15" s="450"/>
      <c r="BN15" s="450"/>
      <c r="BO15" s="450"/>
      <c r="BP15" s="450"/>
      <c r="BQ15" s="450"/>
      <c r="BR15" s="450"/>
      <c r="BS15" s="453"/>
      <c r="BT15" s="449" t="s">
        <v>75</v>
      </c>
      <c r="BU15" s="450"/>
      <c r="BV15" s="450"/>
      <c r="BW15" s="450"/>
      <c r="BX15" s="450"/>
      <c r="BY15" s="450"/>
      <c r="BZ15" s="450"/>
      <c r="CA15" s="450"/>
      <c r="CB15" s="450"/>
      <c r="CC15" s="451"/>
      <c r="CD15" s="449" t="s">
        <v>76</v>
      </c>
      <c r="CE15" s="450"/>
      <c r="CF15" s="450"/>
      <c r="CG15" s="450"/>
      <c r="CH15" s="450"/>
      <c r="CI15" s="450"/>
      <c r="CJ15" s="450"/>
      <c r="CK15" s="450"/>
      <c r="CL15" s="450"/>
      <c r="CM15" s="451"/>
      <c r="CN15" s="452" t="s">
        <v>77</v>
      </c>
      <c r="CO15" s="450"/>
      <c r="CP15" s="450"/>
      <c r="CQ15" s="450"/>
      <c r="CR15" s="450"/>
      <c r="CS15" s="450"/>
      <c r="CT15" s="450"/>
      <c r="CU15" s="450"/>
      <c r="CV15" s="450"/>
      <c r="CW15" s="453"/>
      <c r="CX15" s="449" t="s">
        <v>78</v>
      </c>
      <c r="CY15" s="450"/>
      <c r="CZ15" s="450"/>
      <c r="DA15" s="450"/>
      <c r="DB15" s="450"/>
      <c r="DC15" s="450"/>
      <c r="DD15" s="450"/>
      <c r="DE15" s="450"/>
      <c r="DF15" s="450"/>
      <c r="DG15" s="451"/>
      <c r="DH15" s="452" t="s">
        <v>79</v>
      </c>
      <c r="DI15" s="450"/>
      <c r="DJ15" s="450"/>
      <c r="DK15" s="450"/>
      <c r="DL15" s="450"/>
      <c r="DM15" s="450"/>
      <c r="DN15" s="450"/>
      <c r="DO15" s="450"/>
      <c r="DP15" s="450"/>
      <c r="DQ15" s="453"/>
      <c r="DR15" s="449" t="s">
        <v>80</v>
      </c>
      <c r="DS15" s="450"/>
      <c r="DT15" s="450"/>
      <c r="DU15" s="450"/>
      <c r="DV15" s="450"/>
      <c r="DW15" s="450"/>
      <c r="DX15" s="450"/>
      <c r="DY15" s="450"/>
      <c r="DZ15" s="450"/>
      <c r="EA15" s="453"/>
      <c r="EB15" s="454" t="s">
        <v>81</v>
      </c>
      <c r="EC15" s="455"/>
      <c r="ED15" s="456"/>
      <c r="EE15" s="446" t="s">
        <v>35</v>
      </c>
      <c r="EF15" s="346"/>
      <c r="EG15" s="91" t="s">
        <v>82</v>
      </c>
      <c r="EH15" s="447" t="s">
        <v>83</v>
      </c>
      <c r="EI15" s="448"/>
    </row>
    <row r="16" spans="2:139" ht="17.25" customHeight="1">
      <c r="B16" s="371"/>
      <c r="C16" s="372"/>
      <c r="D16" s="347"/>
      <c r="E16" s="348"/>
      <c r="F16" s="348"/>
      <c r="G16" s="348"/>
      <c r="H16" s="434"/>
      <c r="I16" s="437"/>
      <c r="J16" s="439" t="s">
        <v>84</v>
      </c>
      <c r="K16" s="441" t="s">
        <v>85</v>
      </c>
      <c r="L16" s="381" t="s">
        <v>86</v>
      </c>
      <c r="M16" s="357" t="s">
        <v>87</v>
      </c>
      <c r="N16" s="383" t="s">
        <v>35</v>
      </c>
      <c r="O16" s="386"/>
      <c r="P16" s="387"/>
      <c r="Q16" s="388" t="s">
        <v>88</v>
      </c>
      <c r="R16" s="388"/>
      <c r="S16" s="388"/>
      <c r="T16" s="351" t="s">
        <v>89</v>
      </c>
      <c r="U16" s="353" t="s">
        <v>90</v>
      </c>
      <c r="V16" s="381" t="s">
        <v>86</v>
      </c>
      <c r="W16" s="357" t="s">
        <v>87</v>
      </c>
      <c r="X16" s="383" t="s">
        <v>35</v>
      </c>
      <c r="Y16" s="386"/>
      <c r="Z16" s="387"/>
      <c r="AA16" s="388" t="s">
        <v>88</v>
      </c>
      <c r="AB16" s="388"/>
      <c r="AC16" s="388"/>
      <c r="AD16" s="351" t="s">
        <v>89</v>
      </c>
      <c r="AE16" s="353" t="s">
        <v>90</v>
      </c>
      <c r="AF16" s="381" t="s">
        <v>86</v>
      </c>
      <c r="AG16" s="357" t="s">
        <v>87</v>
      </c>
      <c r="AH16" s="383" t="s">
        <v>35</v>
      </c>
      <c r="AI16" s="386"/>
      <c r="AJ16" s="387"/>
      <c r="AK16" s="388" t="s">
        <v>88</v>
      </c>
      <c r="AL16" s="388"/>
      <c r="AM16" s="388"/>
      <c r="AN16" s="351" t="s">
        <v>89</v>
      </c>
      <c r="AO16" s="353" t="s">
        <v>90</v>
      </c>
      <c r="AP16" s="381" t="s">
        <v>86</v>
      </c>
      <c r="AQ16" s="357" t="s">
        <v>87</v>
      </c>
      <c r="AR16" s="383" t="s">
        <v>35</v>
      </c>
      <c r="AS16" s="386"/>
      <c r="AT16" s="387"/>
      <c r="AU16" s="388" t="s">
        <v>88</v>
      </c>
      <c r="AV16" s="388"/>
      <c r="AW16" s="388"/>
      <c r="AX16" s="351" t="s">
        <v>89</v>
      </c>
      <c r="AY16" s="353" t="s">
        <v>90</v>
      </c>
      <c r="AZ16" s="381" t="s">
        <v>86</v>
      </c>
      <c r="BA16" s="357" t="s">
        <v>87</v>
      </c>
      <c r="BB16" s="383" t="s">
        <v>35</v>
      </c>
      <c r="BC16" s="386"/>
      <c r="BD16" s="387"/>
      <c r="BE16" s="388" t="s">
        <v>88</v>
      </c>
      <c r="BF16" s="388"/>
      <c r="BG16" s="388"/>
      <c r="BH16" s="351" t="s">
        <v>89</v>
      </c>
      <c r="BI16" s="353" t="s">
        <v>90</v>
      </c>
      <c r="BJ16" s="381" t="s">
        <v>86</v>
      </c>
      <c r="BK16" s="357" t="s">
        <v>87</v>
      </c>
      <c r="BL16" s="383" t="s">
        <v>35</v>
      </c>
      <c r="BM16" s="386"/>
      <c r="BN16" s="387"/>
      <c r="BO16" s="388" t="s">
        <v>88</v>
      </c>
      <c r="BP16" s="388"/>
      <c r="BQ16" s="388"/>
      <c r="BR16" s="351" t="s">
        <v>89</v>
      </c>
      <c r="BS16" s="353" t="s">
        <v>90</v>
      </c>
      <c r="BT16" s="381" t="s">
        <v>86</v>
      </c>
      <c r="BU16" s="357" t="s">
        <v>87</v>
      </c>
      <c r="BV16" s="383" t="s">
        <v>35</v>
      </c>
      <c r="BW16" s="386"/>
      <c r="BX16" s="387"/>
      <c r="BY16" s="388" t="s">
        <v>88</v>
      </c>
      <c r="BZ16" s="388"/>
      <c r="CA16" s="388"/>
      <c r="CB16" s="351" t="s">
        <v>89</v>
      </c>
      <c r="CC16" s="353" t="s">
        <v>90</v>
      </c>
      <c r="CD16" s="381" t="s">
        <v>86</v>
      </c>
      <c r="CE16" s="357" t="s">
        <v>87</v>
      </c>
      <c r="CF16" s="383" t="s">
        <v>35</v>
      </c>
      <c r="CG16" s="386"/>
      <c r="CH16" s="387"/>
      <c r="CI16" s="388" t="s">
        <v>88</v>
      </c>
      <c r="CJ16" s="388"/>
      <c r="CK16" s="388"/>
      <c r="CL16" s="351" t="s">
        <v>89</v>
      </c>
      <c r="CM16" s="353" t="s">
        <v>90</v>
      </c>
      <c r="CN16" s="381" t="s">
        <v>86</v>
      </c>
      <c r="CO16" s="357" t="s">
        <v>87</v>
      </c>
      <c r="CP16" s="383" t="s">
        <v>35</v>
      </c>
      <c r="CQ16" s="386"/>
      <c r="CR16" s="387"/>
      <c r="CS16" s="388" t="s">
        <v>88</v>
      </c>
      <c r="CT16" s="388"/>
      <c r="CU16" s="388"/>
      <c r="CV16" s="351" t="s">
        <v>89</v>
      </c>
      <c r="CW16" s="353" t="s">
        <v>90</v>
      </c>
      <c r="CX16" s="381" t="s">
        <v>86</v>
      </c>
      <c r="CY16" s="357" t="s">
        <v>87</v>
      </c>
      <c r="CZ16" s="383" t="s">
        <v>35</v>
      </c>
      <c r="DA16" s="386"/>
      <c r="DB16" s="387"/>
      <c r="DC16" s="388" t="s">
        <v>88</v>
      </c>
      <c r="DD16" s="388"/>
      <c r="DE16" s="388"/>
      <c r="DF16" s="351" t="s">
        <v>89</v>
      </c>
      <c r="DG16" s="353" t="s">
        <v>90</v>
      </c>
      <c r="DH16" s="381" t="s">
        <v>86</v>
      </c>
      <c r="DI16" s="357" t="s">
        <v>87</v>
      </c>
      <c r="DJ16" s="383" t="s">
        <v>35</v>
      </c>
      <c r="DK16" s="386"/>
      <c r="DL16" s="387"/>
      <c r="DM16" s="388" t="s">
        <v>88</v>
      </c>
      <c r="DN16" s="388"/>
      <c r="DO16" s="388"/>
      <c r="DP16" s="351" t="s">
        <v>89</v>
      </c>
      <c r="DQ16" s="353" t="s">
        <v>90</v>
      </c>
      <c r="DR16" s="381" t="s">
        <v>86</v>
      </c>
      <c r="DS16" s="357" t="s">
        <v>87</v>
      </c>
      <c r="DT16" s="383" t="s">
        <v>35</v>
      </c>
      <c r="DU16" s="386"/>
      <c r="DV16" s="387"/>
      <c r="DW16" s="388" t="s">
        <v>88</v>
      </c>
      <c r="DX16" s="388"/>
      <c r="DY16" s="388"/>
      <c r="DZ16" s="351" t="s">
        <v>89</v>
      </c>
      <c r="EA16" s="353" t="s">
        <v>90</v>
      </c>
      <c r="EB16" s="385" t="s">
        <v>91</v>
      </c>
      <c r="EC16" s="342" t="s">
        <v>92</v>
      </c>
      <c r="ED16" s="342" t="s">
        <v>93</v>
      </c>
      <c r="EE16" s="343" t="s">
        <v>94</v>
      </c>
      <c r="EF16" s="344" t="s">
        <v>95</v>
      </c>
      <c r="EG16" s="92" t="s">
        <v>96</v>
      </c>
      <c r="EH16" s="93" t="s">
        <v>97</v>
      </c>
      <c r="EI16" s="94" t="s">
        <v>98</v>
      </c>
    </row>
    <row r="17" spans="2:154" ht="22.5">
      <c r="B17" s="373"/>
      <c r="C17" s="374"/>
      <c r="D17" s="349"/>
      <c r="E17" s="350"/>
      <c r="F17" s="350"/>
      <c r="G17" s="350"/>
      <c r="H17" s="435"/>
      <c r="I17" s="438"/>
      <c r="J17" s="440"/>
      <c r="K17" s="442"/>
      <c r="L17" s="382"/>
      <c r="M17" s="358"/>
      <c r="N17" s="33" t="s">
        <v>91</v>
      </c>
      <c r="O17" s="33" t="s">
        <v>92</v>
      </c>
      <c r="P17" s="33" t="s">
        <v>99</v>
      </c>
      <c r="Q17" s="66" t="s">
        <v>87</v>
      </c>
      <c r="R17" s="66" t="s">
        <v>100</v>
      </c>
      <c r="S17" s="66" t="s">
        <v>101</v>
      </c>
      <c r="T17" s="352"/>
      <c r="U17" s="354"/>
      <c r="V17" s="382"/>
      <c r="W17" s="358"/>
      <c r="X17" s="33" t="s">
        <v>91</v>
      </c>
      <c r="Y17" s="33" t="s">
        <v>92</v>
      </c>
      <c r="Z17" s="33" t="s">
        <v>99</v>
      </c>
      <c r="AA17" s="66" t="s">
        <v>87</v>
      </c>
      <c r="AB17" s="66" t="s">
        <v>100</v>
      </c>
      <c r="AC17" s="66" t="s">
        <v>101</v>
      </c>
      <c r="AD17" s="352"/>
      <c r="AE17" s="354"/>
      <c r="AF17" s="382"/>
      <c r="AG17" s="358"/>
      <c r="AH17" s="33" t="s">
        <v>91</v>
      </c>
      <c r="AI17" s="33" t="s">
        <v>92</v>
      </c>
      <c r="AJ17" s="33" t="s">
        <v>99</v>
      </c>
      <c r="AK17" s="66" t="s">
        <v>87</v>
      </c>
      <c r="AL17" s="66" t="s">
        <v>100</v>
      </c>
      <c r="AM17" s="66" t="s">
        <v>101</v>
      </c>
      <c r="AN17" s="352"/>
      <c r="AO17" s="354"/>
      <c r="AP17" s="382"/>
      <c r="AQ17" s="358"/>
      <c r="AR17" s="33" t="s">
        <v>91</v>
      </c>
      <c r="AS17" s="33" t="s">
        <v>92</v>
      </c>
      <c r="AT17" s="33" t="s">
        <v>99</v>
      </c>
      <c r="AU17" s="66" t="s">
        <v>87</v>
      </c>
      <c r="AV17" s="66" t="s">
        <v>100</v>
      </c>
      <c r="AW17" s="66" t="s">
        <v>101</v>
      </c>
      <c r="AX17" s="352"/>
      <c r="AY17" s="354"/>
      <c r="AZ17" s="382"/>
      <c r="BA17" s="358"/>
      <c r="BB17" s="33" t="s">
        <v>91</v>
      </c>
      <c r="BC17" s="33" t="s">
        <v>92</v>
      </c>
      <c r="BD17" s="33" t="s">
        <v>99</v>
      </c>
      <c r="BE17" s="66" t="s">
        <v>87</v>
      </c>
      <c r="BF17" s="66" t="s">
        <v>100</v>
      </c>
      <c r="BG17" s="66" t="s">
        <v>101</v>
      </c>
      <c r="BH17" s="352"/>
      <c r="BI17" s="354"/>
      <c r="BJ17" s="382"/>
      <c r="BK17" s="358"/>
      <c r="BL17" s="33" t="s">
        <v>91</v>
      </c>
      <c r="BM17" s="33" t="s">
        <v>92</v>
      </c>
      <c r="BN17" s="33" t="s">
        <v>99</v>
      </c>
      <c r="BO17" s="66" t="s">
        <v>87</v>
      </c>
      <c r="BP17" s="66" t="s">
        <v>100</v>
      </c>
      <c r="BQ17" s="66" t="s">
        <v>101</v>
      </c>
      <c r="BR17" s="352"/>
      <c r="BS17" s="354"/>
      <c r="BT17" s="382"/>
      <c r="BU17" s="358"/>
      <c r="BV17" s="33" t="s">
        <v>91</v>
      </c>
      <c r="BW17" s="33" t="s">
        <v>92</v>
      </c>
      <c r="BX17" s="33" t="s">
        <v>99</v>
      </c>
      <c r="BY17" s="66" t="s">
        <v>87</v>
      </c>
      <c r="BZ17" s="66" t="s">
        <v>100</v>
      </c>
      <c r="CA17" s="66" t="s">
        <v>101</v>
      </c>
      <c r="CB17" s="352"/>
      <c r="CC17" s="354"/>
      <c r="CD17" s="382"/>
      <c r="CE17" s="358"/>
      <c r="CF17" s="33" t="s">
        <v>91</v>
      </c>
      <c r="CG17" s="33" t="s">
        <v>92</v>
      </c>
      <c r="CH17" s="33" t="s">
        <v>99</v>
      </c>
      <c r="CI17" s="66" t="s">
        <v>87</v>
      </c>
      <c r="CJ17" s="66" t="s">
        <v>100</v>
      </c>
      <c r="CK17" s="66" t="s">
        <v>101</v>
      </c>
      <c r="CL17" s="352"/>
      <c r="CM17" s="354"/>
      <c r="CN17" s="382"/>
      <c r="CO17" s="358"/>
      <c r="CP17" s="33" t="s">
        <v>91</v>
      </c>
      <c r="CQ17" s="33" t="s">
        <v>92</v>
      </c>
      <c r="CR17" s="33" t="s">
        <v>99</v>
      </c>
      <c r="CS17" s="66" t="s">
        <v>87</v>
      </c>
      <c r="CT17" s="66" t="s">
        <v>100</v>
      </c>
      <c r="CU17" s="66" t="s">
        <v>101</v>
      </c>
      <c r="CV17" s="352"/>
      <c r="CW17" s="354"/>
      <c r="CX17" s="382"/>
      <c r="CY17" s="358"/>
      <c r="CZ17" s="33" t="s">
        <v>91</v>
      </c>
      <c r="DA17" s="33" t="s">
        <v>92</v>
      </c>
      <c r="DB17" s="33" t="s">
        <v>99</v>
      </c>
      <c r="DC17" s="66" t="s">
        <v>87</v>
      </c>
      <c r="DD17" s="66" t="s">
        <v>100</v>
      </c>
      <c r="DE17" s="66" t="s">
        <v>101</v>
      </c>
      <c r="DF17" s="352"/>
      <c r="DG17" s="354"/>
      <c r="DH17" s="382"/>
      <c r="DI17" s="358"/>
      <c r="DJ17" s="33" t="s">
        <v>91</v>
      </c>
      <c r="DK17" s="33" t="s">
        <v>92</v>
      </c>
      <c r="DL17" s="33" t="s">
        <v>99</v>
      </c>
      <c r="DM17" s="66" t="s">
        <v>87</v>
      </c>
      <c r="DN17" s="66" t="s">
        <v>100</v>
      </c>
      <c r="DO17" s="66" t="s">
        <v>101</v>
      </c>
      <c r="DP17" s="352"/>
      <c r="DQ17" s="354"/>
      <c r="DR17" s="382"/>
      <c r="DS17" s="358"/>
      <c r="DT17" s="33" t="s">
        <v>91</v>
      </c>
      <c r="DU17" s="33" t="s">
        <v>92</v>
      </c>
      <c r="DV17" s="33" t="s">
        <v>99</v>
      </c>
      <c r="DW17" s="66" t="s">
        <v>87</v>
      </c>
      <c r="DX17" s="66" t="s">
        <v>100</v>
      </c>
      <c r="DY17" s="66" t="s">
        <v>101</v>
      </c>
      <c r="DZ17" s="352"/>
      <c r="EA17" s="354"/>
      <c r="EB17" s="385"/>
      <c r="EC17" s="342"/>
      <c r="ED17" s="342"/>
      <c r="EE17" s="343"/>
      <c r="EF17" s="344"/>
      <c r="EG17" s="95" t="s">
        <v>102</v>
      </c>
      <c r="EH17" s="96" t="s">
        <v>103</v>
      </c>
      <c r="EI17" s="97" t="s">
        <v>103</v>
      </c>
      <c r="EJ17" s="98" t="s">
        <v>104</v>
      </c>
      <c r="EK17" s="98" t="s">
        <v>94</v>
      </c>
      <c r="EL17" s="98" t="s">
        <v>105</v>
      </c>
      <c r="EM17" s="98" t="s">
        <v>106</v>
      </c>
      <c r="EN17" s="98" t="s">
        <v>107</v>
      </c>
      <c r="EO17" s="98" t="s">
        <v>108</v>
      </c>
      <c r="EP17" s="98" t="s">
        <v>109</v>
      </c>
      <c r="EQ17" s="98" t="s">
        <v>110</v>
      </c>
      <c r="ER17" s="98" t="s">
        <v>111</v>
      </c>
      <c r="ES17" s="98" t="s">
        <v>112</v>
      </c>
      <c r="ET17" s="98" t="s">
        <v>113</v>
      </c>
      <c r="EU17" s="98" t="s">
        <v>114</v>
      </c>
      <c r="EV17" s="98" t="s">
        <v>115</v>
      </c>
      <c r="EW17" s="98" t="s">
        <v>116</v>
      </c>
      <c r="EX17" s="98" t="s">
        <v>117</v>
      </c>
    </row>
    <row r="18" spans="2:154" ht="62.25" customHeight="1">
      <c r="B18" s="393">
        <v>1</v>
      </c>
      <c r="C18" s="398" t="s">
        <v>233</v>
      </c>
      <c r="D18" s="4">
        <v>1</v>
      </c>
      <c r="E18" s="526" t="s">
        <v>234</v>
      </c>
      <c r="F18" s="527"/>
      <c r="G18" s="528"/>
      <c r="H18" s="5" t="s">
        <v>131</v>
      </c>
      <c r="I18" s="34" t="s">
        <v>227</v>
      </c>
      <c r="J18" s="35" t="s">
        <v>105</v>
      </c>
      <c r="K18" s="36" t="s">
        <v>116</v>
      </c>
      <c r="L18" s="37" t="s">
        <v>194</v>
      </c>
      <c r="M18" s="38" t="s">
        <v>194</v>
      </c>
      <c r="N18" s="39"/>
      <c r="O18" s="39"/>
      <c r="P18" s="39"/>
      <c r="Q18" s="38" t="s">
        <v>194</v>
      </c>
      <c r="R18" s="38" t="s">
        <v>194</v>
      </c>
      <c r="S18" s="38"/>
      <c r="T18" s="67" t="s">
        <v>278</v>
      </c>
      <c r="U18" s="68"/>
      <c r="V18" s="37" t="s">
        <v>194</v>
      </c>
      <c r="W18" s="38" t="s">
        <v>194</v>
      </c>
      <c r="X18" s="39">
        <v>2000</v>
      </c>
      <c r="Y18" s="39"/>
      <c r="Z18" s="39"/>
      <c r="AA18" s="38" t="s">
        <v>194</v>
      </c>
      <c r="AB18" s="38" t="s">
        <v>194</v>
      </c>
      <c r="AC18" s="38"/>
      <c r="AD18" s="67" t="s">
        <v>279</v>
      </c>
      <c r="AE18" s="68"/>
      <c r="AF18" s="37" t="s">
        <v>194</v>
      </c>
      <c r="AG18" s="38" t="s">
        <v>194</v>
      </c>
      <c r="AH18" s="39">
        <v>2000</v>
      </c>
      <c r="AI18" s="39"/>
      <c r="AJ18" s="39"/>
      <c r="AK18" s="38" t="s">
        <v>194</v>
      </c>
      <c r="AL18" s="38" t="s">
        <v>194</v>
      </c>
      <c r="AM18" s="38"/>
      <c r="AN18" s="67" t="s">
        <v>279</v>
      </c>
      <c r="AO18" s="68"/>
      <c r="AP18" s="37" t="s">
        <v>194</v>
      </c>
      <c r="AQ18" s="38" t="s">
        <v>194</v>
      </c>
      <c r="AR18" s="39">
        <v>2000</v>
      </c>
      <c r="AS18" s="39"/>
      <c r="AT18" s="39"/>
      <c r="AU18" s="38" t="s">
        <v>194</v>
      </c>
      <c r="AV18" s="38" t="s">
        <v>194</v>
      </c>
      <c r="AW18" s="38"/>
      <c r="AX18" s="67" t="s">
        <v>279</v>
      </c>
      <c r="AY18" s="68"/>
      <c r="AZ18" s="37" t="s">
        <v>194</v>
      </c>
      <c r="BA18" s="38" t="s">
        <v>194</v>
      </c>
      <c r="BB18" s="39">
        <v>2000</v>
      </c>
      <c r="BC18" s="39"/>
      <c r="BD18" s="39"/>
      <c r="BE18" s="38" t="s">
        <v>194</v>
      </c>
      <c r="BF18" s="38" t="s">
        <v>194</v>
      </c>
      <c r="BG18" s="38"/>
      <c r="BH18" s="67" t="s">
        <v>279</v>
      </c>
      <c r="BI18" s="68"/>
      <c r="BJ18" s="37" t="s">
        <v>194</v>
      </c>
      <c r="BK18" s="38" t="s">
        <v>194</v>
      </c>
      <c r="BL18" s="39">
        <v>2000</v>
      </c>
      <c r="BM18" s="39"/>
      <c r="BN18" s="39"/>
      <c r="BO18" s="38" t="s">
        <v>194</v>
      </c>
      <c r="BP18" s="38" t="s">
        <v>194</v>
      </c>
      <c r="BQ18" s="38"/>
      <c r="BR18" s="67" t="s">
        <v>279</v>
      </c>
      <c r="BS18" s="68"/>
      <c r="BT18" s="37" t="s">
        <v>194</v>
      </c>
      <c r="BU18" s="38" t="s">
        <v>194</v>
      </c>
      <c r="BV18" s="39">
        <v>2000</v>
      </c>
      <c r="BW18" s="39"/>
      <c r="BX18" s="39"/>
      <c r="BY18" s="38" t="s">
        <v>194</v>
      </c>
      <c r="BZ18" s="38" t="s">
        <v>194</v>
      </c>
      <c r="CA18" s="38"/>
      <c r="CB18" s="67" t="s">
        <v>279</v>
      </c>
      <c r="CC18" s="68"/>
      <c r="CD18" s="37" t="s">
        <v>194</v>
      </c>
      <c r="CE18" s="38" t="s">
        <v>194</v>
      </c>
      <c r="CF18" s="39">
        <v>2000</v>
      </c>
      <c r="CG18" s="39"/>
      <c r="CH18" s="39"/>
      <c r="CI18" s="38" t="s">
        <v>194</v>
      </c>
      <c r="CJ18" s="38" t="s">
        <v>194</v>
      </c>
      <c r="CK18" s="38"/>
      <c r="CL18" s="67" t="s">
        <v>279</v>
      </c>
      <c r="CM18" s="68"/>
      <c r="CN18" s="37" t="s">
        <v>194</v>
      </c>
      <c r="CO18" s="38" t="s">
        <v>194</v>
      </c>
      <c r="CP18" s="39">
        <v>2000</v>
      </c>
      <c r="CQ18" s="39"/>
      <c r="CR18" s="39"/>
      <c r="CS18" s="38" t="s">
        <v>194</v>
      </c>
      <c r="CT18" s="38" t="s">
        <v>194</v>
      </c>
      <c r="CU18" s="38"/>
      <c r="CV18" s="67" t="s">
        <v>279</v>
      </c>
      <c r="CW18" s="68"/>
      <c r="CX18" s="37" t="s">
        <v>194</v>
      </c>
      <c r="CY18" s="38" t="s">
        <v>194</v>
      </c>
      <c r="CZ18" s="39">
        <v>2000</v>
      </c>
      <c r="DA18" s="39"/>
      <c r="DB18" s="39"/>
      <c r="DC18" s="38" t="s">
        <v>194</v>
      </c>
      <c r="DD18" s="38" t="s">
        <v>194</v>
      </c>
      <c r="DE18" s="38"/>
      <c r="DF18" s="67" t="s">
        <v>279</v>
      </c>
      <c r="DG18" s="68"/>
      <c r="DH18" s="37" t="s">
        <v>194</v>
      </c>
      <c r="DI18" s="38" t="s">
        <v>194</v>
      </c>
      <c r="DJ18" s="39">
        <v>2000</v>
      </c>
      <c r="DK18" s="39"/>
      <c r="DL18" s="39"/>
      <c r="DM18" s="38" t="s">
        <v>194</v>
      </c>
      <c r="DN18" s="38" t="s">
        <v>194</v>
      </c>
      <c r="DO18" s="38"/>
      <c r="DP18" s="67" t="s">
        <v>279</v>
      </c>
      <c r="DQ18" s="68"/>
      <c r="DR18" s="37" t="s">
        <v>194</v>
      </c>
      <c r="DS18" s="38" t="s">
        <v>194</v>
      </c>
      <c r="DT18" s="39"/>
      <c r="DU18" s="39"/>
      <c r="DV18" s="39"/>
      <c r="DW18" s="38" t="s">
        <v>194</v>
      </c>
      <c r="DX18" s="38" t="s">
        <v>194</v>
      </c>
      <c r="DY18" s="38"/>
      <c r="DZ18" s="67" t="s">
        <v>279</v>
      </c>
      <c r="EA18" s="68"/>
      <c r="EB18" s="81">
        <f aca="true" t="shared" si="0" ref="EB18:EC21">N18+X18+AH18+AR18+BB18+BL18+BV18+CF18+CP18+CZ18+DJ18+DT18</f>
        <v>20000</v>
      </c>
      <c r="EC18" s="82">
        <f t="shared" si="0"/>
        <v>0</v>
      </c>
      <c r="ED18" s="82">
        <f>EB18-EC18</f>
        <v>20000</v>
      </c>
      <c r="EE18" s="38" t="s">
        <v>235</v>
      </c>
      <c r="EF18" s="83">
        <v>2111</v>
      </c>
      <c r="EG18" s="99">
        <v>100</v>
      </c>
      <c r="EH18" s="100"/>
      <c r="EI18" s="68"/>
      <c r="EJ18" s="266">
        <f>EF18</f>
        <v>2111</v>
      </c>
      <c r="EK18" s="266" t="str">
        <f>EE18</f>
        <v>MATERIALES, UTILES Y EQUIPOS MENORES DE OFICINA ( PAPELERIA)</v>
      </c>
      <c r="EL18" s="266">
        <f>N18</f>
        <v>0</v>
      </c>
      <c r="EM18" s="266">
        <f>X18</f>
        <v>2000</v>
      </c>
      <c r="EN18" s="266">
        <f>AH18</f>
        <v>2000</v>
      </c>
      <c r="EO18" s="266">
        <f>AR18</f>
        <v>2000</v>
      </c>
      <c r="EP18" s="266">
        <f>BB18</f>
        <v>2000</v>
      </c>
      <c r="EQ18" s="266">
        <f>BL18</f>
        <v>2000</v>
      </c>
      <c r="ER18" s="266">
        <f>BV18</f>
        <v>2000</v>
      </c>
      <c r="ES18" s="266">
        <f>CF18</f>
        <v>2000</v>
      </c>
      <c r="ET18" s="266">
        <f>CP18</f>
        <v>2000</v>
      </c>
      <c r="EU18" s="266">
        <f>CZ18</f>
        <v>2000</v>
      </c>
      <c r="EV18" s="266">
        <f>DJ18</f>
        <v>2000</v>
      </c>
      <c r="EW18" s="266">
        <f>DT18</f>
        <v>0</v>
      </c>
      <c r="EX18" s="266">
        <f>SUM(EL18:EW18)</f>
        <v>20000</v>
      </c>
    </row>
    <row r="19" spans="2:154" ht="98.25" customHeight="1">
      <c r="B19" s="394"/>
      <c r="C19" s="399"/>
      <c r="D19" s="6">
        <v>2</v>
      </c>
      <c r="E19" s="415" t="s">
        <v>236</v>
      </c>
      <c r="F19" s="416"/>
      <c r="G19" s="417"/>
      <c r="H19" s="7" t="s">
        <v>131</v>
      </c>
      <c r="I19" s="40" t="s">
        <v>229</v>
      </c>
      <c r="J19" s="41" t="s">
        <v>105</v>
      </c>
      <c r="K19" s="42" t="s">
        <v>116</v>
      </c>
      <c r="L19" s="43" t="s">
        <v>194</v>
      </c>
      <c r="M19" s="44" t="s">
        <v>194</v>
      </c>
      <c r="N19" s="45"/>
      <c r="O19" s="45"/>
      <c r="P19" s="45"/>
      <c r="Q19" s="44"/>
      <c r="R19" s="44" t="s">
        <v>194</v>
      </c>
      <c r="S19" s="44"/>
      <c r="T19" s="69" t="s">
        <v>280</v>
      </c>
      <c r="U19" s="70"/>
      <c r="V19" s="43" t="s">
        <v>194</v>
      </c>
      <c r="W19" s="44" t="s">
        <v>194</v>
      </c>
      <c r="X19" s="45">
        <v>6000</v>
      </c>
      <c r="Y19" s="45"/>
      <c r="Z19" s="45"/>
      <c r="AA19" s="44" t="s">
        <v>194</v>
      </c>
      <c r="AB19" s="44" t="s">
        <v>194</v>
      </c>
      <c r="AC19" s="44"/>
      <c r="AD19" s="69" t="s">
        <v>280</v>
      </c>
      <c r="AE19" s="70"/>
      <c r="AF19" s="43" t="s">
        <v>194</v>
      </c>
      <c r="AG19" s="44" t="s">
        <v>194</v>
      </c>
      <c r="AH19" s="45"/>
      <c r="AI19" s="45"/>
      <c r="AJ19" s="45"/>
      <c r="AK19" s="44" t="s">
        <v>194</v>
      </c>
      <c r="AL19" s="44" t="s">
        <v>194</v>
      </c>
      <c r="AM19" s="44"/>
      <c r="AN19" s="69" t="s">
        <v>280</v>
      </c>
      <c r="AO19" s="70"/>
      <c r="AP19" s="43" t="s">
        <v>194</v>
      </c>
      <c r="AQ19" s="44" t="s">
        <v>194</v>
      </c>
      <c r="AR19" s="45"/>
      <c r="AS19" s="45"/>
      <c r="AT19" s="45"/>
      <c r="AU19" s="44" t="s">
        <v>194</v>
      </c>
      <c r="AV19" s="44" t="s">
        <v>194</v>
      </c>
      <c r="AW19" s="44"/>
      <c r="AX19" s="69" t="s">
        <v>280</v>
      </c>
      <c r="AY19" s="70"/>
      <c r="AZ19" s="43" t="s">
        <v>194</v>
      </c>
      <c r="BA19" s="44" t="s">
        <v>194</v>
      </c>
      <c r="BB19" s="45">
        <v>6000</v>
      </c>
      <c r="BC19" s="45"/>
      <c r="BD19" s="45"/>
      <c r="BE19" s="44" t="s">
        <v>194</v>
      </c>
      <c r="BF19" s="44"/>
      <c r="BG19" s="44"/>
      <c r="BH19" s="69" t="s">
        <v>280</v>
      </c>
      <c r="BI19" s="70"/>
      <c r="BJ19" s="43" t="s">
        <v>194</v>
      </c>
      <c r="BK19" s="44"/>
      <c r="BL19" s="45"/>
      <c r="BM19" s="45"/>
      <c r="BN19" s="45"/>
      <c r="BO19" s="44"/>
      <c r="BP19" s="44"/>
      <c r="BQ19" s="44"/>
      <c r="BR19" s="69" t="s">
        <v>280</v>
      </c>
      <c r="BS19" s="70"/>
      <c r="BT19" s="43" t="s">
        <v>194</v>
      </c>
      <c r="BU19" s="44"/>
      <c r="BV19" s="45"/>
      <c r="BW19" s="45"/>
      <c r="BX19" s="45"/>
      <c r="BY19" s="44"/>
      <c r="BZ19" s="44"/>
      <c r="CA19" s="44"/>
      <c r="CB19" s="69" t="s">
        <v>280</v>
      </c>
      <c r="CC19" s="70"/>
      <c r="CD19" s="43" t="s">
        <v>194</v>
      </c>
      <c r="CE19" s="44"/>
      <c r="CF19" s="45">
        <v>6000</v>
      </c>
      <c r="CG19" s="45"/>
      <c r="CH19" s="45"/>
      <c r="CI19" s="44"/>
      <c r="CJ19" s="44"/>
      <c r="CK19" s="44"/>
      <c r="CL19" s="69" t="s">
        <v>280</v>
      </c>
      <c r="CM19" s="70"/>
      <c r="CN19" s="43" t="s">
        <v>194</v>
      </c>
      <c r="CO19" s="44"/>
      <c r="CP19" s="45"/>
      <c r="CQ19" s="45"/>
      <c r="CR19" s="45"/>
      <c r="CS19" s="44"/>
      <c r="CT19" s="44"/>
      <c r="CU19" s="44"/>
      <c r="CV19" s="69" t="s">
        <v>280</v>
      </c>
      <c r="CW19" s="70"/>
      <c r="CX19" s="43" t="s">
        <v>194</v>
      </c>
      <c r="CY19" s="44"/>
      <c r="CZ19" s="45"/>
      <c r="DA19" s="45"/>
      <c r="DB19" s="45"/>
      <c r="DC19" s="44"/>
      <c r="DD19" s="44"/>
      <c r="DE19" s="44"/>
      <c r="DF19" s="69" t="s">
        <v>280</v>
      </c>
      <c r="DG19" s="70"/>
      <c r="DH19" s="43" t="s">
        <v>194</v>
      </c>
      <c r="DI19" s="44"/>
      <c r="DJ19" s="45">
        <v>6000</v>
      </c>
      <c r="DK19" s="45"/>
      <c r="DL19" s="45"/>
      <c r="DM19" s="44"/>
      <c r="DN19" s="44"/>
      <c r="DO19" s="44"/>
      <c r="DP19" s="69" t="s">
        <v>280</v>
      </c>
      <c r="DQ19" s="70"/>
      <c r="DR19" s="43" t="s">
        <v>194</v>
      </c>
      <c r="DS19" s="44"/>
      <c r="DT19" s="45"/>
      <c r="DU19" s="45"/>
      <c r="DV19" s="45"/>
      <c r="DW19" s="44"/>
      <c r="DX19" s="44"/>
      <c r="DY19" s="44"/>
      <c r="DZ19" s="69" t="s">
        <v>280</v>
      </c>
      <c r="EA19" s="70"/>
      <c r="EB19" s="84">
        <f t="shared" si="0"/>
        <v>24000</v>
      </c>
      <c r="EC19" s="85">
        <f t="shared" si="0"/>
        <v>0</v>
      </c>
      <c r="ED19" s="85">
        <f>EB19-EC19</f>
        <v>24000</v>
      </c>
      <c r="EE19" s="44" t="s">
        <v>237</v>
      </c>
      <c r="EF19" s="86">
        <v>2141</v>
      </c>
      <c r="EG19" s="101">
        <v>100</v>
      </c>
      <c r="EH19" s="102"/>
      <c r="EI19" s="70"/>
      <c r="EJ19" s="266">
        <f>EF19</f>
        <v>2141</v>
      </c>
      <c r="EK19" s="266" t="str">
        <f>EE19</f>
        <v>MATERIALES, UTILES Y EQUIPOS MENORES DE TECNOLOGIASDE LA INFORMACIÓN ( TONER)</v>
      </c>
      <c r="EL19" s="266">
        <f>N19</f>
        <v>0</v>
      </c>
      <c r="EM19" s="266">
        <f>X19</f>
        <v>6000</v>
      </c>
      <c r="EN19" s="266">
        <f>AH19</f>
        <v>0</v>
      </c>
      <c r="EO19" s="266">
        <f>AR19</f>
        <v>0</v>
      </c>
      <c r="EP19" s="266">
        <f>BB19</f>
        <v>6000</v>
      </c>
      <c r="EQ19" s="266">
        <f>BL19</f>
        <v>0</v>
      </c>
      <c r="ER19" s="266">
        <f>BV19</f>
        <v>0</v>
      </c>
      <c r="ES19" s="266">
        <f>CF19</f>
        <v>6000</v>
      </c>
      <c r="ET19" s="266">
        <f>CP19</f>
        <v>0</v>
      </c>
      <c r="EU19" s="266">
        <f>CZ19</f>
        <v>0</v>
      </c>
      <c r="EV19" s="266">
        <f>DJ19</f>
        <v>6000</v>
      </c>
      <c r="EW19" s="266">
        <f>DT19</f>
        <v>0</v>
      </c>
      <c r="EX19" s="266">
        <f>SUM(EL19:EW19)</f>
        <v>24000</v>
      </c>
    </row>
    <row r="20" spans="2:154" ht="48" customHeight="1">
      <c r="B20" s="394"/>
      <c r="C20" s="399"/>
      <c r="D20" s="6">
        <v>3</v>
      </c>
      <c r="E20" s="415" t="s">
        <v>238</v>
      </c>
      <c r="F20" s="416"/>
      <c r="G20" s="417"/>
      <c r="H20" s="7" t="s">
        <v>131</v>
      </c>
      <c r="I20" s="40" t="s">
        <v>231</v>
      </c>
      <c r="J20" s="41" t="s">
        <v>105</v>
      </c>
      <c r="K20" s="42" t="s">
        <v>116</v>
      </c>
      <c r="L20" s="43" t="s">
        <v>194</v>
      </c>
      <c r="M20" s="44" t="s">
        <v>194</v>
      </c>
      <c r="N20" s="45"/>
      <c r="O20" s="45"/>
      <c r="P20" s="45"/>
      <c r="Q20" s="44" t="s">
        <v>194</v>
      </c>
      <c r="R20" s="44" t="s">
        <v>194</v>
      </c>
      <c r="S20" s="44"/>
      <c r="T20" s="69" t="s">
        <v>281</v>
      </c>
      <c r="U20" s="70"/>
      <c r="V20" s="43" t="s">
        <v>194</v>
      </c>
      <c r="W20" s="44"/>
      <c r="X20" s="45">
        <v>1000</v>
      </c>
      <c r="Y20" s="45"/>
      <c r="Z20" s="45"/>
      <c r="AA20" s="44"/>
      <c r="AB20" s="44"/>
      <c r="AC20" s="44"/>
      <c r="AD20" s="69"/>
      <c r="AE20" s="70"/>
      <c r="AF20" s="43" t="s">
        <v>194</v>
      </c>
      <c r="AG20" s="44"/>
      <c r="AH20" s="45"/>
      <c r="AI20" s="45"/>
      <c r="AJ20" s="45"/>
      <c r="AK20" s="44"/>
      <c r="AL20" s="44"/>
      <c r="AM20" s="44"/>
      <c r="AN20" s="69"/>
      <c r="AO20" s="70"/>
      <c r="AP20" s="43" t="s">
        <v>194</v>
      </c>
      <c r="AQ20" s="44" t="s">
        <v>194</v>
      </c>
      <c r="AR20" s="45"/>
      <c r="AS20" s="45"/>
      <c r="AT20" s="45"/>
      <c r="AU20" s="44" t="s">
        <v>194</v>
      </c>
      <c r="AV20" s="44" t="s">
        <v>194</v>
      </c>
      <c r="AW20" s="44"/>
      <c r="AX20" s="69" t="s">
        <v>282</v>
      </c>
      <c r="AY20" s="70"/>
      <c r="AZ20" s="43" t="s">
        <v>194</v>
      </c>
      <c r="BA20" s="44"/>
      <c r="BB20" s="45">
        <v>1000</v>
      </c>
      <c r="BC20" s="45"/>
      <c r="BD20" s="45"/>
      <c r="BE20" s="44"/>
      <c r="BF20" s="44"/>
      <c r="BG20" s="44"/>
      <c r="BH20" s="69"/>
      <c r="BI20" s="70"/>
      <c r="BJ20" s="43" t="s">
        <v>194</v>
      </c>
      <c r="BK20" s="44"/>
      <c r="BL20" s="45"/>
      <c r="BM20" s="45"/>
      <c r="BN20" s="45"/>
      <c r="BO20" s="44"/>
      <c r="BP20" s="44"/>
      <c r="BQ20" s="44"/>
      <c r="BR20" s="69"/>
      <c r="BS20" s="70"/>
      <c r="BT20" s="43" t="s">
        <v>194</v>
      </c>
      <c r="BU20" s="44"/>
      <c r="BV20" s="45"/>
      <c r="BW20" s="45"/>
      <c r="BX20" s="45"/>
      <c r="BY20" s="44"/>
      <c r="BZ20" s="44"/>
      <c r="CA20" s="44"/>
      <c r="CB20" s="69"/>
      <c r="CC20" s="70"/>
      <c r="CD20" s="43" t="s">
        <v>194</v>
      </c>
      <c r="CE20" s="44" t="s">
        <v>194</v>
      </c>
      <c r="CF20" s="45">
        <v>1000</v>
      </c>
      <c r="CG20" s="45"/>
      <c r="CH20" s="45"/>
      <c r="CI20" s="44" t="s">
        <v>194</v>
      </c>
      <c r="CJ20" s="44" t="s">
        <v>194</v>
      </c>
      <c r="CK20" s="44"/>
      <c r="CL20" s="69" t="s">
        <v>283</v>
      </c>
      <c r="CM20" s="70"/>
      <c r="CN20" s="43" t="s">
        <v>194</v>
      </c>
      <c r="CO20" s="44"/>
      <c r="CP20" s="45"/>
      <c r="CQ20" s="45"/>
      <c r="CR20" s="45"/>
      <c r="CS20" s="44"/>
      <c r="CT20" s="44"/>
      <c r="CU20" s="44"/>
      <c r="CV20" s="69"/>
      <c r="CW20" s="70"/>
      <c r="CX20" s="43" t="s">
        <v>194</v>
      </c>
      <c r="CY20" s="44"/>
      <c r="CZ20" s="45"/>
      <c r="DA20" s="45"/>
      <c r="DB20" s="45"/>
      <c r="DC20" s="44"/>
      <c r="DD20" s="44"/>
      <c r="DE20" s="44"/>
      <c r="DF20" s="69"/>
      <c r="DG20" s="70"/>
      <c r="DH20" s="43" t="s">
        <v>194</v>
      </c>
      <c r="DI20" s="44"/>
      <c r="DJ20" s="45">
        <v>1000</v>
      </c>
      <c r="DK20" s="45"/>
      <c r="DL20" s="45"/>
      <c r="DM20" s="44"/>
      <c r="DN20" s="44"/>
      <c r="DO20" s="44"/>
      <c r="DP20" s="69"/>
      <c r="DQ20" s="70"/>
      <c r="DR20" s="43" t="s">
        <v>194</v>
      </c>
      <c r="DS20" s="44" t="s">
        <v>194</v>
      </c>
      <c r="DT20" s="45"/>
      <c r="DU20" s="45"/>
      <c r="DV20" s="45"/>
      <c r="DW20" s="44" t="s">
        <v>194</v>
      </c>
      <c r="DX20" s="44" t="s">
        <v>194</v>
      </c>
      <c r="DY20" s="44"/>
      <c r="DZ20" s="69"/>
      <c r="EA20" s="70"/>
      <c r="EB20" s="84">
        <f t="shared" si="0"/>
        <v>4000</v>
      </c>
      <c r="EC20" s="85">
        <f t="shared" si="0"/>
        <v>0</v>
      </c>
      <c r="ED20" s="85">
        <f>EB20-EC20</f>
        <v>4000</v>
      </c>
      <c r="EE20" s="44" t="s">
        <v>239</v>
      </c>
      <c r="EF20" s="86">
        <v>2211</v>
      </c>
      <c r="EG20" s="101">
        <v>100</v>
      </c>
      <c r="EH20" s="102"/>
      <c r="EI20" s="70"/>
      <c r="EJ20" s="266">
        <f>EF20</f>
        <v>2211</v>
      </c>
      <c r="EK20" s="266" t="str">
        <f>EE20</f>
        <v>PRODUCTOS ALIMENTICIOS PARA PERSONAS ( CAFETERIA)</v>
      </c>
      <c r="EL20" s="266">
        <f>N20</f>
        <v>0</v>
      </c>
      <c r="EM20" s="266">
        <f>X20</f>
        <v>1000</v>
      </c>
      <c r="EN20" s="266">
        <f>AH20</f>
        <v>0</v>
      </c>
      <c r="EO20" s="266">
        <f>AR20</f>
        <v>0</v>
      </c>
      <c r="EP20" s="266">
        <f>BB20</f>
        <v>1000</v>
      </c>
      <c r="EQ20" s="266">
        <f>BL20</f>
        <v>0</v>
      </c>
      <c r="ER20" s="266">
        <f>BV20</f>
        <v>0</v>
      </c>
      <c r="ES20" s="266">
        <f>CF20</f>
        <v>1000</v>
      </c>
      <c r="ET20" s="266">
        <f>CP20</f>
        <v>0</v>
      </c>
      <c r="EU20" s="266">
        <f>CZ20</f>
        <v>0</v>
      </c>
      <c r="EV20" s="266">
        <f>DJ20</f>
        <v>1000</v>
      </c>
      <c r="EW20" s="266">
        <f>DT20</f>
        <v>0</v>
      </c>
      <c r="EX20" s="266">
        <f>SUM(EL20:EW20)</f>
        <v>4000</v>
      </c>
    </row>
    <row r="21" spans="2:154" ht="32.25" customHeight="1">
      <c r="B21" s="394"/>
      <c r="C21" s="399"/>
      <c r="D21" s="6">
        <v>4</v>
      </c>
      <c r="E21" s="418" t="s">
        <v>240</v>
      </c>
      <c r="F21" s="419"/>
      <c r="G21" s="420"/>
      <c r="H21" s="7" t="s">
        <v>131</v>
      </c>
      <c r="I21" s="40" t="s">
        <v>241</v>
      </c>
      <c r="J21" s="41" t="s">
        <v>105</v>
      </c>
      <c r="K21" s="42" t="s">
        <v>116</v>
      </c>
      <c r="L21" s="43" t="s">
        <v>194</v>
      </c>
      <c r="M21" s="44"/>
      <c r="N21" s="45"/>
      <c r="O21" s="45"/>
      <c r="P21" s="45"/>
      <c r="Q21" s="44"/>
      <c r="R21" s="44"/>
      <c r="S21" s="44"/>
      <c r="T21" s="69"/>
      <c r="U21" s="70" t="s">
        <v>284</v>
      </c>
      <c r="V21" s="43" t="s">
        <v>194</v>
      </c>
      <c r="W21" s="44"/>
      <c r="X21" s="45"/>
      <c r="Y21" s="45"/>
      <c r="Z21" s="45"/>
      <c r="AA21" s="44"/>
      <c r="AB21" s="44"/>
      <c r="AC21" s="44"/>
      <c r="AD21" s="69"/>
      <c r="AE21" s="70" t="s">
        <v>284</v>
      </c>
      <c r="AF21" s="43" t="s">
        <v>194</v>
      </c>
      <c r="AG21" s="44"/>
      <c r="AH21" s="45"/>
      <c r="AI21" s="45"/>
      <c r="AJ21" s="45"/>
      <c r="AK21" s="44"/>
      <c r="AL21" s="44"/>
      <c r="AM21" s="44"/>
      <c r="AN21" s="69"/>
      <c r="AO21" s="70" t="s">
        <v>284</v>
      </c>
      <c r="AP21" s="43" t="s">
        <v>194</v>
      </c>
      <c r="AQ21" s="44"/>
      <c r="AR21" s="45"/>
      <c r="AS21" s="45"/>
      <c r="AT21" s="45"/>
      <c r="AU21" s="44"/>
      <c r="AV21" s="44"/>
      <c r="AW21" s="44"/>
      <c r="AX21" s="69"/>
      <c r="AY21" s="70" t="s">
        <v>284</v>
      </c>
      <c r="AZ21" s="43" t="s">
        <v>194</v>
      </c>
      <c r="BA21" s="44"/>
      <c r="BB21" s="45"/>
      <c r="BC21" s="45"/>
      <c r="BD21" s="45"/>
      <c r="BE21" s="44"/>
      <c r="BF21" s="44"/>
      <c r="BG21" s="44"/>
      <c r="BH21" s="69"/>
      <c r="BI21" s="70" t="s">
        <v>284</v>
      </c>
      <c r="BJ21" s="43" t="s">
        <v>194</v>
      </c>
      <c r="BK21" s="44"/>
      <c r="BL21" s="45"/>
      <c r="BM21" s="45"/>
      <c r="BN21" s="45"/>
      <c r="BO21" s="44"/>
      <c r="BP21" s="44"/>
      <c r="BQ21" s="44"/>
      <c r="BR21" s="69"/>
      <c r="BS21" s="70" t="s">
        <v>284</v>
      </c>
      <c r="BT21" s="43" t="s">
        <v>194</v>
      </c>
      <c r="BU21" s="44"/>
      <c r="BV21" s="45"/>
      <c r="BW21" s="45"/>
      <c r="BX21" s="45"/>
      <c r="BY21" s="44"/>
      <c r="BZ21" s="44"/>
      <c r="CA21" s="44"/>
      <c r="CB21" s="69"/>
      <c r="CC21" s="70" t="s">
        <v>284</v>
      </c>
      <c r="CD21" s="43" t="s">
        <v>194</v>
      </c>
      <c r="CE21" s="44"/>
      <c r="CF21" s="45"/>
      <c r="CG21" s="45"/>
      <c r="CH21" s="45"/>
      <c r="CI21" s="44"/>
      <c r="CJ21" s="44"/>
      <c r="CK21" s="44"/>
      <c r="CL21" s="69"/>
      <c r="CM21" s="70" t="s">
        <v>284</v>
      </c>
      <c r="CN21" s="43" t="s">
        <v>194</v>
      </c>
      <c r="CO21" s="44"/>
      <c r="CP21" s="45"/>
      <c r="CQ21" s="45"/>
      <c r="CR21" s="45"/>
      <c r="CS21" s="44"/>
      <c r="CT21" s="44"/>
      <c r="CU21" s="44"/>
      <c r="CV21" s="69"/>
      <c r="CW21" s="70" t="s">
        <v>284</v>
      </c>
      <c r="CX21" s="43" t="s">
        <v>194</v>
      </c>
      <c r="CY21" s="44"/>
      <c r="CZ21" s="45"/>
      <c r="DA21" s="45"/>
      <c r="DB21" s="45"/>
      <c r="DC21" s="44"/>
      <c r="DD21" s="44"/>
      <c r="DE21" s="44"/>
      <c r="DF21" s="69"/>
      <c r="DG21" s="70" t="s">
        <v>284</v>
      </c>
      <c r="DH21" s="43" t="s">
        <v>194</v>
      </c>
      <c r="DI21" s="44"/>
      <c r="DJ21" s="45"/>
      <c r="DK21" s="45"/>
      <c r="DL21" s="45"/>
      <c r="DM21" s="44"/>
      <c r="DN21" s="44"/>
      <c r="DO21" s="44"/>
      <c r="DP21" s="69"/>
      <c r="DQ21" s="70" t="s">
        <v>284</v>
      </c>
      <c r="DR21" s="43" t="s">
        <v>194</v>
      </c>
      <c r="DS21" s="44"/>
      <c r="DT21" s="45"/>
      <c r="DU21" s="45"/>
      <c r="DV21" s="45"/>
      <c r="DW21" s="44"/>
      <c r="DX21" s="44"/>
      <c r="DY21" s="44"/>
      <c r="DZ21" s="69"/>
      <c r="EA21" s="70" t="s">
        <v>284</v>
      </c>
      <c r="EB21" s="84">
        <f t="shared" si="0"/>
        <v>0</v>
      </c>
      <c r="EC21" s="85">
        <f t="shared" si="0"/>
        <v>0</v>
      </c>
      <c r="ED21" s="85">
        <f>EB21-EC21</f>
        <v>0</v>
      </c>
      <c r="EE21" s="44"/>
      <c r="EF21" s="86"/>
      <c r="EG21" s="101" t="s">
        <v>301</v>
      </c>
      <c r="EH21" s="102"/>
      <c r="EI21" s="70"/>
      <c r="EJ21" s="266">
        <f>EF21</f>
        <v>0</v>
      </c>
      <c r="EK21" s="266">
        <f>EE21</f>
        <v>0</v>
      </c>
      <c r="EL21" s="266">
        <f>N21</f>
        <v>0</v>
      </c>
      <c r="EM21" s="266">
        <f>X21</f>
        <v>0</v>
      </c>
      <c r="EN21" s="266">
        <f>AH21</f>
        <v>0</v>
      </c>
      <c r="EO21" s="266">
        <f>AR21</f>
        <v>0</v>
      </c>
      <c r="EP21" s="266">
        <f>BB21</f>
        <v>0</v>
      </c>
      <c r="EQ21" s="266">
        <f>BL21</f>
        <v>0</v>
      </c>
      <c r="ER21" s="266">
        <f>BV21</f>
        <v>0</v>
      </c>
      <c r="ES21" s="266">
        <f>CF21</f>
        <v>0</v>
      </c>
      <c r="ET21" s="266">
        <f>CP21</f>
        <v>0</v>
      </c>
      <c r="EU21" s="266">
        <f>CZ21</f>
        <v>0</v>
      </c>
      <c r="EV21" s="266">
        <f>DJ21</f>
        <v>0</v>
      </c>
      <c r="EW21" s="266">
        <f>DT21</f>
        <v>0</v>
      </c>
      <c r="EX21" s="266">
        <f>SUM(EL21:EW21)</f>
        <v>0</v>
      </c>
    </row>
    <row r="22" spans="2:154" ht="12.75" customHeight="1" thickBot="1">
      <c r="B22" s="397"/>
      <c r="C22" s="533"/>
      <c r="D22" s="534"/>
      <c r="E22" s="535"/>
      <c r="F22" s="535"/>
      <c r="G22" s="536"/>
      <c r="H22" s="11"/>
      <c r="I22" s="46"/>
      <c r="J22" s="47"/>
      <c r="K22" s="48"/>
      <c r="L22" s="49"/>
      <c r="M22" s="50"/>
      <c r="N22" s="51"/>
      <c r="O22" s="51"/>
      <c r="P22" s="51"/>
      <c r="Q22" s="50"/>
      <c r="R22" s="50"/>
      <c r="S22" s="50"/>
      <c r="T22" s="71"/>
      <c r="U22" s="72"/>
      <c r="V22" s="49"/>
      <c r="W22" s="50"/>
      <c r="X22" s="51"/>
      <c r="Y22" s="51"/>
      <c r="Z22" s="51"/>
      <c r="AA22" s="50"/>
      <c r="AB22" s="50"/>
      <c r="AC22" s="50"/>
      <c r="AD22" s="71"/>
      <c r="AE22" s="72"/>
      <c r="AF22" s="49"/>
      <c r="AG22" s="50"/>
      <c r="AH22" s="51"/>
      <c r="AI22" s="51"/>
      <c r="AJ22" s="51"/>
      <c r="AK22" s="50"/>
      <c r="AL22" s="50"/>
      <c r="AM22" s="50"/>
      <c r="AN22" s="71"/>
      <c r="AO22" s="72"/>
      <c r="AP22" s="49"/>
      <c r="AQ22" s="50"/>
      <c r="AR22" s="51"/>
      <c r="AS22" s="51"/>
      <c r="AT22" s="51"/>
      <c r="AU22" s="50"/>
      <c r="AV22" s="50"/>
      <c r="AW22" s="50"/>
      <c r="AX22" s="71"/>
      <c r="AY22" s="72"/>
      <c r="AZ22" s="49"/>
      <c r="BA22" s="50"/>
      <c r="BB22" s="51"/>
      <c r="BC22" s="51"/>
      <c r="BD22" s="51"/>
      <c r="BE22" s="50"/>
      <c r="BF22" s="50"/>
      <c r="BG22" s="50"/>
      <c r="BH22" s="71"/>
      <c r="BI22" s="72"/>
      <c r="BJ22" s="49"/>
      <c r="BK22" s="50"/>
      <c r="BL22" s="51"/>
      <c r="BM22" s="51"/>
      <c r="BN22" s="51"/>
      <c r="BO22" s="50"/>
      <c r="BP22" s="50"/>
      <c r="BQ22" s="50"/>
      <c r="BR22" s="71"/>
      <c r="BS22" s="72"/>
      <c r="BT22" s="49"/>
      <c r="BU22" s="50"/>
      <c r="BV22" s="51"/>
      <c r="BW22" s="51"/>
      <c r="BX22" s="51"/>
      <c r="BY22" s="50"/>
      <c r="BZ22" s="50"/>
      <c r="CA22" s="50"/>
      <c r="CB22" s="71"/>
      <c r="CC22" s="72"/>
      <c r="CD22" s="49"/>
      <c r="CE22" s="50"/>
      <c r="CF22" s="51"/>
      <c r="CG22" s="51"/>
      <c r="CH22" s="51"/>
      <c r="CI22" s="50"/>
      <c r="CJ22" s="50"/>
      <c r="CK22" s="50"/>
      <c r="CL22" s="71"/>
      <c r="CM22" s="72"/>
      <c r="CN22" s="49"/>
      <c r="CO22" s="50"/>
      <c r="CP22" s="51"/>
      <c r="CQ22" s="51"/>
      <c r="CR22" s="51"/>
      <c r="CS22" s="50"/>
      <c r="CT22" s="50"/>
      <c r="CU22" s="50"/>
      <c r="CV22" s="71"/>
      <c r="CW22" s="72"/>
      <c r="CX22" s="49"/>
      <c r="CY22" s="50"/>
      <c r="CZ22" s="51"/>
      <c r="DA22" s="51"/>
      <c r="DB22" s="51"/>
      <c r="DC22" s="50"/>
      <c r="DD22" s="50"/>
      <c r="DE22" s="50"/>
      <c r="DF22" s="71"/>
      <c r="DG22" s="72"/>
      <c r="DH22" s="49"/>
      <c r="DI22" s="50"/>
      <c r="DJ22" s="51"/>
      <c r="DK22" s="51"/>
      <c r="DL22" s="51"/>
      <c r="DM22" s="50"/>
      <c r="DN22" s="50"/>
      <c r="DO22" s="50"/>
      <c r="DP22" s="71"/>
      <c r="DQ22" s="72"/>
      <c r="DR22" s="49"/>
      <c r="DS22" s="50"/>
      <c r="DT22" s="51"/>
      <c r="DU22" s="51"/>
      <c r="DV22" s="51"/>
      <c r="DW22" s="50"/>
      <c r="DX22" s="50"/>
      <c r="DY22" s="50"/>
      <c r="DZ22" s="71"/>
      <c r="EA22" s="72"/>
      <c r="EB22" s="87"/>
      <c r="EC22" s="88"/>
      <c r="ED22" s="88"/>
      <c r="EE22" s="50"/>
      <c r="EF22" s="89"/>
      <c r="EG22" s="103"/>
      <c r="EH22" s="104"/>
      <c r="EI22" s="72"/>
      <c r="EJ22" s="266">
        <f>EF22</f>
        <v>0</v>
      </c>
      <c r="EK22" s="266">
        <f>EE22</f>
        <v>0</v>
      </c>
      <c r="EL22" s="266">
        <f>N22</f>
        <v>0</v>
      </c>
      <c r="EM22" s="266">
        <f>X22</f>
        <v>0</v>
      </c>
      <c r="EN22" s="266">
        <f>AH22</f>
        <v>0</v>
      </c>
      <c r="EO22" s="266">
        <f>AR22</f>
        <v>0</v>
      </c>
      <c r="EP22" s="266">
        <f>BB22</f>
        <v>0</v>
      </c>
      <c r="EQ22" s="266">
        <f>BL22</f>
        <v>0</v>
      </c>
      <c r="ER22" s="266">
        <f>BV22</f>
        <v>0</v>
      </c>
      <c r="ES22" s="266">
        <f>CF22</f>
        <v>0</v>
      </c>
      <c r="ET22" s="266">
        <f>CP22</f>
        <v>0</v>
      </c>
      <c r="EU22" s="266">
        <f>CZ22</f>
        <v>0</v>
      </c>
      <c r="EV22" s="266">
        <f>DJ22</f>
        <v>0</v>
      </c>
      <c r="EW22" s="266">
        <f>DT22</f>
        <v>0</v>
      </c>
      <c r="EX22" s="266">
        <f>SUM(EL22:EW22)</f>
        <v>0</v>
      </c>
    </row>
    <row r="23" spans="50:137" ht="30.75" customHeight="1" thickBot="1" thickTop="1">
      <c r="AX23" s="282">
        <f>3/3*100%</f>
        <v>1</v>
      </c>
      <c r="AY23" s="283"/>
      <c r="AZ23" s="283"/>
      <c r="CL23" s="282">
        <f>3/3*100%</f>
        <v>1</v>
      </c>
      <c r="CM23" s="283"/>
      <c r="CN23" s="283"/>
      <c r="DZ23" s="282">
        <f>3/3*100%</f>
        <v>1</v>
      </c>
      <c r="EG23" s="282">
        <f>3/3*100%</f>
        <v>1</v>
      </c>
    </row>
    <row r="24" spans="2:139" ht="30" customHeight="1" thickBot="1">
      <c r="B24" s="12"/>
      <c r="C24" s="13"/>
      <c r="D24" s="408" t="s">
        <v>153</v>
      </c>
      <c r="E24" s="408"/>
      <c r="F24" s="408"/>
      <c r="G24" s="408"/>
      <c r="H24" s="14"/>
      <c r="I24" s="14"/>
      <c r="J24" s="13"/>
      <c r="K24" s="13"/>
      <c r="L24" s="13"/>
      <c r="M24" s="13"/>
      <c r="N24" s="52">
        <f>SUM($N18:$N22)</f>
        <v>0</v>
      </c>
      <c r="O24" s="52"/>
      <c r="P24" s="52"/>
      <c r="Q24" s="13"/>
      <c r="R24" s="13"/>
      <c r="S24" s="13"/>
      <c r="T24" s="13"/>
      <c r="U24" s="13"/>
      <c r="V24" s="13"/>
      <c r="W24" s="13"/>
      <c r="X24" s="52">
        <f>SUM($X18:$X22)</f>
        <v>9000</v>
      </c>
      <c r="Y24" s="52"/>
      <c r="Z24" s="52"/>
      <c r="AA24" s="13"/>
      <c r="AB24" s="13"/>
      <c r="AC24" s="13"/>
      <c r="AD24" s="13"/>
      <c r="AE24" s="13"/>
      <c r="AF24" s="13"/>
      <c r="AG24" s="13"/>
      <c r="AH24" s="52">
        <f>SUM($AH18:$AH22)</f>
        <v>2000</v>
      </c>
      <c r="AI24" s="52"/>
      <c r="AJ24" s="52"/>
      <c r="AK24" s="13"/>
      <c r="AL24" s="13"/>
      <c r="AM24" s="13"/>
      <c r="AN24" s="13"/>
      <c r="AO24" s="13"/>
      <c r="AP24" s="13"/>
      <c r="AQ24" s="13"/>
      <c r="AR24" s="52">
        <f>SUM($AR18:$AR22)</f>
        <v>2000</v>
      </c>
      <c r="AS24" s="52"/>
      <c r="AT24" s="52"/>
      <c r="AU24" s="13"/>
      <c r="AV24" s="13"/>
      <c r="AW24" s="13"/>
      <c r="AX24" s="284" t="s">
        <v>286</v>
      </c>
      <c r="AY24" s="411" t="s">
        <v>287</v>
      </c>
      <c r="AZ24" s="411"/>
      <c r="BA24" s="13"/>
      <c r="BB24" s="52">
        <f>SUM($BB18:$BB22)</f>
        <v>9000</v>
      </c>
      <c r="BC24" s="52"/>
      <c r="BD24" s="52"/>
      <c r="BE24" s="13"/>
      <c r="BF24" s="13"/>
      <c r="BG24" s="13"/>
      <c r="BH24" s="13"/>
      <c r="BI24" s="13"/>
      <c r="BJ24" s="13"/>
      <c r="BK24" s="13"/>
      <c r="BL24" s="52">
        <f>SUM($BL18:$BL22)</f>
        <v>2000</v>
      </c>
      <c r="BM24" s="52"/>
      <c r="BN24" s="52"/>
      <c r="BO24" s="13"/>
      <c r="BP24" s="13"/>
      <c r="BQ24" s="13"/>
      <c r="BR24" s="13"/>
      <c r="BS24" s="13"/>
      <c r="BT24" s="13"/>
      <c r="BU24" s="13"/>
      <c r="BV24" s="52">
        <f>SUM($BV18:$BV22)</f>
        <v>2000</v>
      </c>
      <c r="BW24" s="52"/>
      <c r="BX24" s="52"/>
      <c r="BY24" s="13"/>
      <c r="BZ24" s="13"/>
      <c r="CA24" s="13"/>
      <c r="CB24" s="13"/>
      <c r="CC24" s="13"/>
      <c r="CD24" s="13"/>
      <c r="CE24" s="13"/>
      <c r="CF24" s="52">
        <f>SUM($CF18:$CF22)</f>
        <v>9000</v>
      </c>
      <c r="CG24" s="52"/>
      <c r="CH24" s="52"/>
      <c r="CI24" s="13"/>
      <c r="CJ24" s="13"/>
      <c r="CK24" s="13"/>
      <c r="CL24" s="284" t="s">
        <v>286</v>
      </c>
      <c r="CM24" s="411" t="s">
        <v>287</v>
      </c>
      <c r="CN24" s="411"/>
      <c r="CO24" s="13"/>
      <c r="CP24" s="52">
        <f>SUM($CP18:$CP22)</f>
        <v>2000</v>
      </c>
      <c r="CQ24" s="52"/>
      <c r="CR24" s="52"/>
      <c r="CS24" s="13"/>
      <c r="CT24" s="13"/>
      <c r="CU24" s="13"/>
      <c r="CV24" s="13"/>
      <c r="CW24" s="13"/>
      <c r="CX24" s="13"/>
      <c r="CY24" s="13"/>
      <c r="CZ24" s="52">
        <f>SUM($CZ18:$CZ22)</f>
        <v>2000</v>
      </c>
      <c r="DA24" s="52"/>
      <c r="DB24" s="52"/>
      <c r="DC24" s="13"/>
      <c r="DD24" s="13"/>
      <c r="DE24" s="13"/>
      <c r="DF24" s="13"/>
      <c r="DG24" s="13"/>
      <c r="DH24" s="13"/>
      <c r="DI24" s="13"/>
      <c r="DJ24" s="52">
        <f>SUM($DJ18:$DJ22)</f>
        <v>9000</v>
      </c>
      <c r="DK24" s="52"/>
      <c r="DL24" s="52"/>
      <c r="DM24" s="13"/>
      <c r="DN24" s="13"/>
      <c r="DO24" s="13"/>
      <c r="DP24" s="13"/>
      <c r="DQ24" s="13"/>
      <c r="DR24" s="13"/>
      <c r="DS24" s="13"/>
      <c r="DT24" s="52">
        <f>SUM($DT18:$DT22)</f>
        <v>0</v>
      </c>
      <c r="DU24" s="52"/>
      <c r="DV24" s="52"/>
      <c r="DW24" s="13"/>
      <c r="DX24" s="127">
        <f>N24+X24+AH24+AR24+BB24+BL24+BV24+CF24+CP24+CZ24+DJ24+DT24</f>
        <v>48000</v>
      </c>
      <c r="DY24" s="13"/>
      <c r="DZ24" s="13"/>
      <c r="EA24" s="13"/>
      <c r="EB24" s="52">
        <f>SUM(EB18:EB22)</f>
        <v>48000</v>
      </c>
      <c r="EC24" s="52">
        <f>SUM(EC18:EC22)</f>
        <v>0</v>
      </c>
      <c r="ED24" s="52">
        <f>SUM(ED18:ED22)</f>
        <v>48000</v>
      </c>
      <c r="EE24" s="13"/>
      <c r="EF24" s="13"/>
      <c r="EG24" s="13"/>
      <c r="EH24" s="13"/>
      <c r="EI24" s="105"/>
    </row>
    <row r="26" spans="2:130" ht="22.5" customHeight="1">
      <c r="B26" s="15" t="s">
        <v>154</v>
      </c>
      <c r="C26" s="15"/>
      <c r="D26" s="16"/>
      <c r="E26" s="16"/>
      <c r="F26" s="16"/>
      <c r="G26" s="16"/>
      <c r="H26" s="16"/>
      <c r="I26" s="16"/>
      <c r="J26" s="16"/>
      <c r="K26" s="16"/>
      <c r="L26" s="16"/>
      <c r="M26" s="16"/>
      <c r="N26" s="53"/>
      <c r="O26" s="53"/>
      <c r="P26" s="53"/>
      <c r="Q26" s="73"/>
      <c r="R26" s="73"/>
      <c r="S26" s="73"/>
      <c r="T26" s="74"/>
      <c r="U26" s="74"/>
      <c r="V26" s="74"/>
      <c r="W26" s="75"/>
      <c r="X26" s="76"/>
      <c r="Y26" s="76"/>
      <c r="Z26" s="76"/>
      <c r="AA26" s="79"/>
      <c r="AB26" s="79"/>
      <c r="AC26" s="79"/>
      <c r="AD26" s="75"/>
      <c r="AE26" s="75"/>
      <c r="AF26" s="75"/>
      <c r="AG26" s="75"/>
      <c r="AH26" s="76"/>
      <c r="AI26" s="76"/>
      <c r="AJ26" s="76"/>
      <c r="AK26" s="75"/>
      <c r="AL26" s="75"/>
      <c r="AM26" s="75"/>
      <c r="AN26" s="75"/>
      <c r="AO26" s="75"/>
      <c r="AP26" s="75"/>
      <c r="AQ26" s="75"/>
      <c r="AR26" s="76"/>
      <c r="AS26" s="76"/>
      <c r="AT26" s="76"/>
      <c r="AU26" s="79"/>
      <c r="AV26" s="79"/>
      <c r="AW26" s="79"/>
      <c r="AX26" s="75"/>
      <c r="AY26" s="75"/>
      <c r="AZ26" s="75"/>
      <c r="BA26" s="75"/>
      <c r="BB26" s="76"/>
      <c r="BC26" s="76"/>
      <c r="BD26" s="76"/>
      <c r="BE26" s="79"/>
      <c r="BF26" s="79"/>
      <c r="BG26" s="79"/>
      <c r="BH26" s="75"/>
      <c r="BI26" s="75"/>
      <c r="BJ26" s="75"/>
      <c r="BK26" s="75"/>
      <c r="BL26" s="76"/>
      <c r="BM26" s="76"/>
      <c r="BN26" s="76"/>
      <c r="BO26" s="79"/>
      <c r="BP26" s="79"/>
      <c r="BQ26" s="79"/>
      <c r="BR26" s="75"/>
      <c r="BS26" s="75"/>
      <c r="BT26" s="79"/>
      <c r="BU26" s="79"/>
      <c r="BV26" s="75"/>
      <c r="BW26" s="75"/>
      <c r="BX26" s="75"/>
      <c r="BY26" s="75"/>
      <c r="BZ26" s="75"/>
      <c r="CA26" s="75"/>
      <c r="CB26" s="75"/>
      <c r="CC26" s="76"/>
      <c r="CD26" s="79"/>
      <c r="CE26" s="79"/>
      <c r="CF26" s="75"/>
      <c r="CG26" s="75"/>
      <c r="CH26" s="75"/>
      <c r="CI26" s="75"/>
      <c r="CJ26" s="75"/>
      <c r="CK26" s="75"/>
      <c r="CL26" s="75"/>
      <c r="CM26" s="76"/>
      <c r="CN26" s="79"/>
      <c r="CO26" s="79"/>
      <c r="CP26" s="75"/>
      <c r="CQ26" s="75"/>
      <c r="CR26" s="75"/>
      <c r="CS26" s="75"/>
      <c r="CT26" s="75"/>
      <c r="CU26" s="75"/>
      <c r="CV26" s="75"/>
      <c r="CW26" s="76"/>
      <c r="CX26" s="79"/>
      <c r="CY26" s="79"/>
      <c r="CZ26" s="75"/>
      <c r="DA26" s="75"/>
      <c r="DB26" s="75"/>
      <c r="DC26" s="75"/>
      <c r="DD26" s="75"/>
      <c r="DE26" s="75"/>
      <c r="DF26" s="75"/>
      <c r="DG26" s="76"/>
      <c r="DH26" s="79"/>
      <c r="DI26" s="79"/>
      <c r="DJ26" s="75"/>
      <c r="DK26" s="75"/>
      <c r="DL26" s="75"/>
      <c r="DM26" s="75"/>
      <c r="DN26" s="75"/>
      <c r="DO26" s="75"/>
      <c r="DP26" s="75"/>
      <c r="DQ26" s="76"/>
      <c r="DR26" s="79"/>
      <c r="DS26" s="79"/>
      <c r="DT26" s="75"/>
      <c r="DU26" s="75"/>
      <c r="DV26" s="75"/>
      <c r="DW26" s="75"/>
      <c r="DX26" s="75"/>
      <c r="DY26" s="75"/>
      <c r="DZ26" s="75"/>
    </row>
    <row r="28" spans="2:139" ht="15">
      <c r="B28" s="17"/>
      <c r="C28" s="18"/>
      <c r="D28" s="18"/>
      <c r="E28" s="18"/>
      <c r="F28" s="18"/>
      <c r="G28" s="18"/>
      <c r="H28" s="18"/>
      <c r="I28" s="18"/>
      <c r="J28" s="18"/>
      <c r="K28" s="54"/>
      <c r="L28" s="54"/>
      <c r="M28" s="55"/>
      <c r="N28" s="55"/>
      <c r="O28" s="55"/>
      <c r="P28" s="55"/>
      <c r="Q28" s="55"/>
      <c r="R28" s="55"/>
      <c r="S28" s="55"/>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06"/>
    </row>
    <row r="29" spans="2:139" ht="27" customHeight="1">
      <c r="B29" s="409" t="s">
        <v>47</v>
      </c>
      <c r="C29" s="410"/>
      <c r="D29" s="410"/>
      <c r="E29" s="410"/>
      <c r="F29" s="410"/>
      <c r="G29" s="410" t="s">
        <v>48</v>
      </c>
      <c r="H29" s="410"/>
      <c r="I29" s="410"/>
      <c r="J29" s="410"/>
      <c r="K29" s="410"/>
      <c r="L29" s="56" t="s">
        <v>155</v>
      </c>
      <c r="M29" s="57"/>
      <c r="N29" s="58"/>
      <c r="O29" s="58"/>
      <c r="P29" s="58"/>
      <c r="Q29" s="77"/>
      <c r="R29" s="77"/>
      <c r="S29" s="77"/>
      <c r="T29" s="77"/>
      <c r="U29" s="77"/>
      <c r="V29" s="57"/>
      <c r="W29" s="58"/>
      <c r="X29" s="57"/>
      <c r="Y29" s="57"/>
      <c r="Z29" s="57"/>
      <c r="AA29" s="77"/>
      <c r="AB29" s="77"/>
      <c r="AC29" s="77"/>
      <c r="AD29" s="77"/>
      <c r="AE29" s="77"/>
      <c r="AF29" s="58"/>
      <c r="AG29" s="57"/>
      <c r="AH29" s="57"/>
      <c r="AI29" s="57"/>
      <c r="AJ29" s="57"/>
      <c r="AK29" s="77"/>
      <c r="AL29" s="77"/>
      <c r="AM29" s="77"/>
      <c r="AN29" s="77"/>
      <c r="AO29" s="77"/>
      <c r="AP29" s="57"/>
      <c r="AQ29" s="57"/>
      <c r="AR29" s="57"/>
      <c r="AS29" s="57"/>
      <c r="AT29" s="57"/>
      <c r="AU29" s="77"/>
      <c r="AV29" s="77"/>
      <c r="AW29" s="77"/>
      <c r="AX29" s="77"/>
      <c r="AY29" s="77"/>
      <c r="AZ29" s="57"/>
      <c r="BA29" s="57"/>
      <c r="BB29" s="57"/>
      <c r="BC29" s="57"/>
      <c r="BD29" s="57"/>
      <c r="BE29" s="77"/>
      <c r="BF29" s="77"/>
      <c r="BG29" s="77"/>
      <c r="BH29" s="77"/>
      <c r="BI29" s="77"/>
      <c r="BJ29" s="57"/>
      <c r="BK29" s="57"/>
      <c r="BL29" s="57"/>
      <c r="BM29" s="57"/>
      <c r="BN29" s="57"/>
      <c r="BO29" s="77"/>
      <c r="BP29" s="77"/>
      <c r="BQ29" s="77"/>
      <c r="BR29" s="77"/>
      <c r="BS29" s="77"/>
      <c r="BT29" s="57"/>
      <c r="BU29" s="57"/>
      <c r="BV29" s="57"/>
      <c r="BW29" s="57"/>
      <c r="BX29" s="57"/>
      <c r="BY29" s="77"/>
      <c r="BZ29" s="77"/>
      <c r="CA29" s="77"/>
      <c r="CB29" s="77"/>
      <c r="CC29" s="77"/>
      <c r="CD29" s="57"/>
      <c r="CE29" s="57"/>
      <c r="CF29" s="57"/>
      <c r="CG29" s="57"/>
      <c r="CH29" s="57"/>
      <c r="CI29" s="77"/>
      <c r="CJ29" s="77"/>
      <c r="CK29" s="77"/>
      <c r="CL29" s="77"/>
      <c r="CM29" s="77"/>
      <c r="CN29" s="57"/>
      <c r="CO29" s="57"/>
      <c r="CP29" s="57"/>
      <c r="CQ29" s="57"/>
      <c r="CR29" s="57"/>
      <c r="CS29" s="77"/>
      <c r="CT29" s="77"/>
      <c r="CU29" s="77"/>
      <c r="CV29" s="77"/>
      <c r="CW29" s="77"/>
      <c r="CX29" s="57"/>
      <c r="CY29" s="57"/>
      <c r="CZ29" s="57"/>
      <c r="DA29" s="57"/>
      <c r="DB29" s="57"/>
      <c r="DC29" s="77"/>
      <c r="DD29" s="77"/>
      <c r="DE29" s="77"/>
      <c r="DF29" s="77"/>
      <c r="DG29" s="77"/>
      <c r="DH29" s="57"/>
      <c r="DI29" s="57"/>
      <c r="DJ29" s="57"/>
      <c r="DK29" s="57"/>
      <c r="DL29" s="57"/>
      <c r="DM29" s="77"/>
      <c r="DN29" s="77"/>
      <c r="DO29" s="77"/>
      <c r="DP29" s="77"/>
      <c r="DQ29" s="77"/>
      <c r="DR29" s="57"/>
      <c r="DS29" s="57"/>
      <c r="DT29" s="57"/>
      <c r="DU29" s="57"/>
      <c r="DV29" s="57"/>
      <c r="DW29" s="77"/>
      <c r="DX29" s="77"/>
      <c r="DY29" s="77"/>
      <c r="DZ29" s="77"/>
      <c r="EA29" s="77"/>
      <c r="EB29" s="57"/>
      <c r="EC29" s="57"/>
      <c r="ED29" s="57"/>
      <c r="EE29" s="57"/>
      <c r="EF29" s="57"/>
      <c r="EG29" s="57"/>
      <c r="EH29" s="57"/>
      <c r="EI29" s="107"/>
    </row>
    <row r="30" spans="2:139" ht="15">
      <c r="B30" s="19"/>
      <c r="C30" s="20"/>
      <c r="D30" s="21" t="s">
        <v>49</v>
      </c>
      <c r="E30" s="21"/>
      <c r="F30" s="22"/>
      <c r="G30" s="20"/>
      <c r="H30" s="23" t="s">
        <v>156</v>
      </c>
      <c r="I30" s="20"/>
      <c r="J30" s="56"/>
      <c r="K30" s="56"/>
      <c r="L30" s="56"/>
      <c r="M30" s="59"/>
      <c r="N30" s="60"/>
      <c r="O30" s="60"/>
      <c r="P30" s="60"/>
      <c r="Q30" s="402"/>
      <c r="R30" s="402"/>
      <c r="S30" s="402"/>
      <c r="T30" s="402"/>
      <c r="U30" s="402"/>
      <c r="V30" s="57"/>
      <c r="W30" s="57"/>
      <c r="X30" s="57"/>
      <c r="Y30" s="57"/>
      <c r="Z30" s="57"/>
      <c r="AA30" s="402"/>
      <c r="AB30" s="402"/>
      <c r="AC30" s="402"/>
      <c r="AD30" s="402"/>
      <c r="AE30" s="402"/>
      <c r="AF30" s="57"/>
      <c r="AG30" s="57"/>
      <c r="AH30" s="57"/>
      <c r="AI30" s="57"/>
      <c r="AJ30" s="57"/>
      <c r="AK30" s="402"/>
      <c r="AL30" s="402"/>
      <c r="AM30" s="402"/>
      <c r="AN30" s="402"/>
      <c r="AO30" s="402"/>
      <c r="AP30" s="57"/>
      <c r="AQ30" s="57"/>
      <c r="AR30" s="57"/>
      <c r="AS30" s="57"/>
      <c r="AT30" s="57"/>
      <c r="AU30" s="402"/>
      <c r="AV30" s="402"/>
      <c r="AW30" s="402"/>
      <c r="AX30" s="402"/>
      <c r="AY30" s="402"/>
      <c r="AZ30" s="57"/>
      <c r="BA30" s="57"/>
      <c r="BB30" s="57"/>
      <c r="BC30" s="57"/>
      <c r="BD30" s="57"/>
      <c r="BE30" s="402"/>
      <c r="BF30" s="402"/>
      <c r="BG30" s="402"/>
      <c r="BH30" s="402"/>
      <c r="BI30" s="402"/>
      <c r="BJ30" s="57"/>
      <c r="BK30" s="57"/>
      <c r="BL30" s="57"/>
      <c r="BM30" s="57"/>
      <c r="BN30" s="57"/>
      <c r="BO30" s="402"/>
      <c r="BP30" s="402"/>
      <c r="BQ30" s="402"/>
      <c r="BR30" s="402"/>
      <c r="BS30" s="402"/>
      <c r="BT30" s="57"/>
      <c r="BU30" s="57"/>
      <c r="BV30" s="57"/>
      <c r="BW30" s="57"/>
      <c r="BX30" s="57"/>
      <c r="BY30" s="402"/>
      <c r="BZ30" s="402"/>
      <c r="CA30" s="402"/>
      <c r="CB30" s="402"/>
      <c r="CC30" s="402"/>
      <c r="CD30" s="57"/>
      <c r="CE30" s="57"/>
      <c r="CF30" s="57"/>
      <c r="CG30" s="57"/>
      <c r="CH30" s="57"/>
      <c r="CI30" s="402"/>
      <c r="CJ30" s="402"/>
      <c r="CK30" s="402"/>
      <c r="CL30" s="402"/>
      <c r="CM30" s="402"/>
      <c r="CN30" s="57"/>
      <c r="CO30" s="57"/>
      <c r="CP30" s="57"/>
      <c r="CQ30" s="57"/>
      <c r="CR30" s="57"/>
      <c r="CS30" s="402"/>
      <c r="CT30" s="402"/>
      <c r="CU30" s="402"/>
      <c r="CV30" s="402"/>
      <c r="CW30" s="402"/>
      <c r="CX30" s="57"/>
      <c r="CY30" s="57"/>
      <c r="CZ30" s="57"/>
      <c r="DA30" s="57"/>
      <c r="DB30" s="57"/>
      <c r="DC30" s="402"/>
      <c r="DD30" s="402"/>
      <c r="DE30" s="402"/>
      <c r="DF30" s="402"/>
      <c r="DG30" s="402"/>
      <c r="DH30" s="57"/>
      <c r="DI30" s="57"/>
      <c r="DJ30" s="57"/>
      <c r="DK30" s="57"/>
      <c r="DL30" s="57"/>
      <c r="DM30" s="402"/>
      <c r="DN30" s="402"/>
      <c r="DO30" s="402"/>
      <c r="DP30" s="402"/>
      <c r="DQ30" s="402"/>
      <c r="DR30" s="57"/>
      <c r="DS30" s="57"/>
      <c r="DT30" s="57"/>
      <c r="DU30" s="57"/>
      <c r="DV30" s="57"/>
      <c r="DW30" s="402"/>
      <c r="DX30" s="402"/>
      <c r="DY30" s="402"/>
      <c r="DZ30" s="402"/>
      <c r="EA30" s="402"/>
      <c r="EB30" s="57"/>
      <c r="EC30" s="57"/>
      <c r="ED30" s="57"/>
      <c r="EE30" s="57"/>
      <c r="EF30" s="57"/>
      <c r="EG30" s="57"/>
      <c r="EH30" s="57"/>
      <c r="EI30" s="107"/>
    </row>
    <row r="31" spans="2:139" ht="15">
      <c r="B31" s="19"/>
      <c r="C31" s="20"/>
      <c r="D31" s="21"/>
      <c r="E31" s="21"/>
      <c r="F31" s="22"/>
      <c r="G31" s="20"/>
      <c r="H31" s="20"/>
      <c r="I31" s="20"/>
      <c r="J31" s="57"/>
      <c r="K31" s="61"/>
      <c r="L31" s="61"/>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107"/>
    </row>
    <row r="32" spans="2:139" ht="27" customHeight="1">
      <c r="B32" s="403"/>
      <c r="C32" s="404"/>
      <c r="D32" s="404"/>
      <c r="E32" s="404"/>
      <c r="F32" s="404"/>
      <c r="G32" s="404"/>
      <c r="H32" s="404"/>
      <c r="I32" s="404"/>
      <c r="J32" s="404"/>
      <c r="K32" s="404"/>
      <c r="L32" s="56" t="s">
        <v>157</v>
      </c>
      <c r="M32" s="57"/>
      <c r="N32" s="58"/>
      <c r="O32" s="58"/>
      <c r="P32" s="58"/>
      <c r="Q32" s="77"/>
      <c r="R32" s="77"/>
      <c r="S32" s="77"/>
      <c r="T32" s="77"/>
      <c r="U32" s="77"/>
      <c r="V32" s="57"/>
      <c r="W32" s="58"/>
      <c r="X32" s="57"/>
      <c r="Y32" s="57"/>
      <c r="Z32" s="57"/>
      <c r="AA32" s="77"/>
      <c r="AB32" s="77"/>
      <c r="AC32" s="77"/>
      <c r="AD32" s="77"/>
      <c r="AE32" s="77"/>
      <c r="AF32" s="58"/>
      <c r="AG32" s="57"/>
      <c r="AH32" s="57"/>
      <c r="AI32" s="57"/>
      <c r="AJ32" s="57"/>
      <c r="AK32" s="77"/>
      <c r="AL32" s="77"/>
      <c r="AM32" s="77"/>
      <c r="AN32" s="77"/>
      <c r="AO32" s="77"/>
      <c r="AP32" s="57"/>
      <c r="AQ32" s="57"/>
      <c r="AR32" s="57"/>
      <c r="AS32" s="57"/>
      <c r="AT32" s="57"/>
      <c r="AU32" s="77"/>
      <c r="AV32" s="77"/>
      <c r="AW32" s="77"/>
      <c r="AX32" s="77"/>
      <c r="AY32" s="77"/>
      <c r="AZ32" s="57"/>
      <c r="BA32" s="57"/>
      <c r="BB32" s="57"/>
      <c r="BC32" s="57"/>
      <c r="BD32" s="57"/>
      <c r="BE32" s="77"/>
      <c r="BF32" s="77"/>
      <c r="BG32" s="77"/>
      <c r="BH32" s="77"/>
      <c r="BI32" s="77"/>
      <c r="BJ32" s="57"/>
      <c r="BK32" s="57"/>
      <c r="BL32" s="57"/>
      <c r="BM32" s="57"/>
      <c r="BN32" s="57"/>
      <c r="BO32" s="77"/>
      <c r="BP32" s="77"/>
      <c r="BQ32" s="77"/>
      <c r="BR32" s="77"/>
      <c r="BS32" s="77"/>
      <c r="BT32" s="57"/>
      <c r="BU32" s="57"/>
      <c r="BV32" s="57"/>
      <c r="BW32" s="57"/>
      <c r="BX32" s="57"/>
      <c r="BY32" s="77"/>
      <c r="BZ32" s="77"/>
      <c r="CA32" s="77"/>
      <c r="CB32" s="77"/>
      <c r="CC32" s="77"/>
      <c r="CD32" s="57"/>
      <c r="CE32" s="57"/>
      <c r="CF32" s="57"/>
      <c r="CG32" s="57"/>
      <c r="CH32" s="57"/>
      <c r="CI32" s="77"/>
      <c r="CJ32" s="77"/>
      <c r="CK32" s="77"/>
      <c r="CL32" s="77"/>
      <c r="CM32" s="77"/>
      <c r="CN32" s="57"/>
      <c r="CO32" s="57"/>
      <c r="CP32" s="57"/>
      <c r="CQ32" s="57"/>
      <c r="CR32" s="57"/>
      <c r="CS32" s="77"/>
      <c r="CT32" s="77"/>
      <c r="CU32" s="77"/>
      <c r="CV32" s="77"/>
      <c r="CW32" s="77"/>
      <c r="CX32" s="57"/>
      <c r="CY32" s="57"/>
      <c r="CZ32" s="57"/>
      <c r="DA32" s="57"/>
      <c r="DB32" s="57"/>
      <c r="DC32" s="77"/>
      <c r="DD32" s="77"/>
      <c r="DE32" s="77"/>
      <c r="DF32" s="77"/>
      <c r="DG32" s="77"/>
      <c r="DH32" s="57"/>
      <c r="DI32" s="57"/>
      <c r="DJ32" s="57"/>
      <c r="DK32" s="57"/>
      <c r="DL32" s="57"/>
      <c r="DM32" s="77"/>
      <c r="DN32" s="77"/>
      <c r="DO32" s="77"/>
      <c r="DP32" s="77"/>
      <c r="DQ32" s="77"/>
      <c r="DR32" s="57"/>
      <c r="DS32" s="57"/>
      <c r="DT32" s="57"/>
      <c r="DU32" s="57"/>
      <c r="DV32" s="57"/>
      <c r="DW32" s="77"/>
      <c r="DX32" s="77"/>
      <c r="DY32" s="77"/>
      <c r="DZ32" s="77"/>
      <c r="EA32" s="77"/>
      <c r="EB32" s="57"/>
      <c r="EC32" s="57"/>
      <c r="ED32" s="57"/>
      <c r="EE32" s="57"/>
      <c r="EF32" s="57"/>
      <c r="EG32" s="57"/>
      <c r="EH32" s="57"/>
      <c r="EI32" s="107"/>
    </row>
    <row r="33" spans="2:139" ht="34.5" customHeight="1">
      <c r="B33" s="390"/>
      <c r="C33" s="391"/>
      <c r="D33" s="391"/>
      <c r="E33" s="391"/>
      <c r="F33" s="391"/>
      <c r="G33" s="391"/>
      <c r="H33" s="391"/>
      <c r="I33" s="391"/>
      <c r="J33" s="391"/>
      <c r="K33" s="391"/>
      <c r="L33" s="62"/>
      <c r="M33" s="63"/>
      <c r="N33" s="63"/>
      <c r="O33" s="63"/>
      <c r="P33" s="63"/>
      <c r="Q33" s="392"/>
      <c r="R33" s="392"/>
      <c r="S33" s="392"/>
      <c r="T33" s="392"/>
      <c r="U33" s="392"/>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108"/>
    </row>
  </sheetData>
  <sheetProtection/>
  <mergeCells count="154">
    <mergeCell ref="AY24:AZ24"/>
    <mergeCell ref="CM24:CN24"/>
    <mergeCell ref="AU3:BE3"/>
    <mergeCell ref="AU4:BE4"/>
    <mergeCell ref="AU5:BE5"/>
    <mergeCell ref="AU6:BE6"/>
    <mergeCell ref="BJ12:BS12"/>
    <mergeCell ref="BJ15:BS15"/>
    <mergeCell ref="BT15:CC15"/>
    <mergeCell ref="BT12:BY12"/>
    <mergeCell ref="B7:U7"/>
    <mergeCell ref="B8:U8"/>
    <mergeCell ref="J3:AR6"/>
    <mergeCell ref="DE12:DM12"/>
    <mergeCell ref="DO12:DW12"/>
    <mergeCell ref="J12:U12"/>
    <mergeCell ref="V12:AE12"/>
    <mergeCell ref="AF12:AO12"/>
    <mergeCell ref="AP12:AY12"/>
    <mergeCell ref="AZ12:BI12"/>
    <mergeCell ref="CA12:CI12"/>
    <mergeCell ref="CK12:CS12"/>
    <mergeCell ref="CU12:DC12"/>
    <mergeCell ref="AF16:AF17"/>
    <mergeCell ref="AG16:AG17"/>
    <mergeCell ref="DY12:EF12"/>
    <mergeCell ref="CB16:CB17"/>
    <mergeCell ref="CC16:CC17"/>
    <mergeCell ref="BV16:BX16"/>
    <mergeCell ref="BY16:CA16"/>
    <mergeCell ref="EG12:EI12"/>
    <mergeCell ref="J15:K15"/>
    <mergeCell ref="L15:U15"/>
    <mergeCell ref="V15:AE15"/>
    <mergeCell ref="AF15:AO15"/>
    <mergeCell ref="AP15:AY15"/>
    <mergeCell ref="AZ15:BI15"/>
    <mergeCell ref="DR15:EA15"/>
    <mergeCell ref="EB15:ED15"/>
    <mergeCell ref="EE15:EF15"/>
    <mergeCell ref="AR16:AT16"/>
    <mergeCell ref="AU16:AW16"/>
    <mergeCell ref="AD16:AD17"/>
    <mergeCell ref="AE16:AE17"/>
    <mergeCell ref="AN16:AN17"/>
    <mergeCell ref="AO16:AO17"/>
    <mergeCell ref="E19:G19"/>
    <mergeCell ref="H15:H17"/>
    <mergeCell ref="I15:I17"/>
    <mergeCell ref="J16:J17"/>
    <mergeCell ref="K16:K17"/>
    <mergeCell ref="X16:Z16"/>
    <mergeCell ref="L16:L17"/>
    <mergeCell ref="M16:M17"/>
    <mergeCell ref="T16:T17"/>
    <mergeCell ref="U16:U17"/>
    <mergeCell ref="EH15:EI15"/>
    <mergeCell ref="CD15:CM15"/>
    <mergeCell ref="CN15:CW15"/>
    <mergeCell ref="CX15:DG15"/>
    <mergeCell ref="DH15:DQ15"/>
    <mergeCell ref="CI30:CM30"/>
    <mergeCell ref="CS30:CW30"/>
    <mergeCell ref="DC30:DG30"/>
    <mergeCell ref="DM30:DQ30"/>
    <mergeCell ref="D22:G22"/>
    <mergeCell ref="D24:G24"/>
    <mergeCell ref="B29:F29"/>
    <mergeCell ref="BY30:CC30"/>
    <mergeCell ref="CF16:CH16"/>
    <mergeCell ref="BB16:BD16"/>
    <mergeCell ref="BE16:BG16"/>
    <mergeCell ref="BL16:BN16"/>
    <mergeCell ref="BO16:BQ16"/>
    <mergeCell ref="AA30:AE30"/>
    <mergeCell ref="DW30:EA30"/>
    <mergeCell ref="B32:F32"/>
    <mergeCell ref="G32:K32"/>
    <mergeCell ref="AK30:AO30"/>
    <mergeCell ref="AU30:AY30"/>
    <mergeCell ref="BE30:BI30"/>
    <mergeCell ref="BO30:BS30"/>
    <mergeCell ref="B33:F33"/>
    <mergeCell ref="G33:K33"/>
    <mergeCell ref="Q33:U33"/>
    <mergeCell ref="B18:B22"/>
    <mergeCell ref="C18:C22"/>
    <mergeCell ref="Q30:U30"/>
    <mergeCell ref="G29:K29"/>
    <mergeCell ref="E18:G18"/>
    <mergeCell ref="E20:G20"/>
    <mergeCell ref="E21:G21"/>
    <mergeCell ref="V16:V17"/>
    <mergeCell ref="W16:W17"/>
    <mergeCell ref="N16:P16"/>
    <mergeCell ref="Q16:S16"/>
    <mergeCell ref="AP16:AP17"/>
    <mergeCell ref="AQ16:AQ17"/>
    <mergeCell ref="AA16:AC16"/>
    <mergeCell ref="AH16:AJ16"/>
    <mergeCell ref="AK16:AM16"/>
    <mergeCell ref="AX16:AX17"/>
    <mergeCell ref="AY16:AY17"/>
    <mergeCell ref="AZ16:AZ17"/>
    <mergeCell ref="BA16:BA17"/>
    <mergeCell ref="BR16:BR17"/>
    <mergeCell ref="BS16:BS17"/>
    <mergeCell ref="BT16:BT17"/>
    <mergeCell ref="BU16:BU17"/>
    <mergeCell ref="BH16:BH17"/>
    <mergeCell ref="BI16:BI17"/>
    <mergeCell ref="BJ16:BJ17"/>
    <mergeCell ref="BK16:BK17"/>
    <mergeCell ref="CD16:CD17"/>
    <mergeCell ref="CE16:CE17"/>
    <mergeCell ref="CL16:CL17"/>
    <mergeCell ref="CM16:CM17"/>
    <mergeCell ref="CN16:CN17"/>
    <mergeCell ref="CO16:CO17"/>
    <mergeCell ref="CI16:CK16"/>
    <mergeCell ref="DF16:DF17"/>
    <mergeCell ref="CP16:CR16"/>
    <mergeCell ref="CS16:CU16"/>
    <mergeCell ref="CZ16:DB16"/>
    <mergeCell ref="DC16:DE16"/>
    <mergeCell ref="CV16:CV17"/>
    <mergeCell ref="CW16:CW17"/>
    <mergeCell ref="CX16:CX17"/>
    <mergeCell ref="CY16:CY17"/>
    <mergeCell ref="DG16:DG17"/>
    <mergeCell ref="DH16:DH17"/>
    <mergeCell ref="DI16:DI17"/>
    <mergeCell ref="DP16:DP17"/>
    <mergeCell ref="DQ16:DQ17"/>
    <mergeCell ref="DJ16:DL16"/>
    <mergeCell ref="DM16:DO16"/>
    <mergeCell ref="DR16:DR17"/>
    <mergeCell ref="DS16:DS17"/>
    <mergeCell ref="DZ16:DZ17"/>
    <mergeCell ref="EA16:EA17"/>
    <mergeCell ref="EB16:EB17"/>
    <mergeCell ref="EC16:EC17"/>
    <mergeCell ref="DT16:DV16"/>
    <mergeCell ref="DW16:DY16"/>
    <mergeCell ref="ED16:ED17"/>
    <mergeCell ref="EE16:EE17"/>
    <mergeCell ref="EF16:EF17"/>
    <mergeCell ref="B3:F6"/>
    <mergeCell ref="G3:I6"/>
    <mergeCell ref="B10:G11"/>
    <mergeCell ref="J10:EI11"/>
    <mergeCell ref="B12:I13"/>
    <mergeCell ref="B15:C17"/>
    <mergeCell ref="D15:G17"/>
  </mergeCells>
  <printOptions/>
  <pageMargins left="0.6993055555555555" right="0.6993055555555555" top="0.75" bottom="0.75" header="0.29930555555555555" footer="0.29930555555555555"/>
  <pageSetup orientation="portrait" paperSize="9"/>
  <drawing r:id="rId1"/>
</worksheet>
</file>

<file path=xl/worksheets/sheet7.xml><?xml version="1.0" encoding="utf-8"?>
<worksheet xmlns="http://schemas.openxmlformats.org/spreadsheetml/2006/main" xmlns:r="http://schemas.openxmlformats.org/officeDocument/2006/relationships">
  <dimension ref="B3:Q52"/>
  <sheetViews>
    <sheetView zoomScale="85" zoomScaleNormal="85" zoomScalePageLayoutView="0" workbookViewId="0" topLeftCell="A18">
      <selection activeCell="A27" sqref="A27"/>
    </sheetView>
  </sheetViews>
  <sheetFormatPr defaultColWidth="11.421875" defaultRowHeight="15"/>
  <cols>
    <col min="5" max="5" width="11.57421875" style="268" bestFit="1" customWidth="1"/>
    <col min="6" max="8" width="12.7109375" style="268" bestFit="1" customWidth="1"/>
    <col min="9" max="9" width="13.8515625" style="268" bestFit="1" customWidth="1"/>
    <col min="10" max="15" width="12.7109375" style="268" bestFit="1" customWidth="1"/>
    <col min="16" max="16" width="11.57421875" style="268" bestFit="1" customWidth="1"/>
    <col min="17" max="17" width="12.57421875" style="268" bestFit="1" customWidth="1"/>
  </cols>
  <sheetData>
    <row r="3" spans="3:16" ht="16.5">
      <c r="C3" s="263" t="s">
        <v>104</v>
      </c>
      <c r="D3" s="263" t="s">
        <v>94</v>
      </c>
      <c r="E3" s="269" t="s">
        <v>105</v>
      </c>
      <c r="F3" s="269" t="s">
        <v>106</v>
      </c>
      <c r="G3" s="269" t="s">
        <v>107</v>
      </c>
      <c r="H3" s="269" t="s">
        <v>108</v>
      </c>
      <c r="I3" s="269" t="s">
        <v>109</v>
      </c>
      <c r="J3" s="269" t="s">
        <v>110</v>
      </c>
      <c r="K3" s="269" t="s">
        <v>111</v>
      </c>
      <c r="L3" s="269" t="s">
        <v>112</v>
      </c>
      <c r="M3" s="269" t="s">
        <v>113</v>
      </c>
      <c r="N3" s="269" t="s">
        <v>114</v>
      </c>
      <c r="O3" s="269" t="s">
        <v>115</v>
      </c>
      <c r="P3" s="269" t="s">
        <v>116</v>
      </c>
    </row>
    <row r="4" spans="3:16" ht="16.5">
      <c r="C4" s="265">
        <v>2111</v>
      </c>
      <c r="D4" s="265" t="s">
        <v>207</v>
      </c>
      <c r="E4" s="270">
        <v>0</v>
      </c>
      <c r="F4" s="270">
        <v>0</v>
      </c>
      <c r="G4" s="270">
        <v>5000</v>
      </c>
      <c r="H4" s="270">
        <v>0</v>
      </c>
      <c r="I4" s="270">
        <v>0</v>
      </c>
      <c r="J4" s="270">
        <v>0</v>
      </c>
      <c r="K4" s="270">
        <v>0</v>
      </c>
      <c r="L4" s="270">
        <v>5000</v>
      </c>
      <c r="M4" s="270">
        <v>0</v>
      </c>
      <c r="N4" s="270">
        <v>0</v>
      </c>
      <c r="O4" s="270">
        <v>0</v>
      </c>
      <c r="P4" s="270">
        <v>0</v>
      </c>
    </row>
    <row r="5" spans="3:16" ht="16.5">
      <c r="C5" s="266">
        <v>2111</v>
      </c>
      <c r="D5" s="266" t="s">
        <v>235</v>
      </c>
      <c r="E5" s="271">
        <v>0</v>
      </c>
      <c r="F5" s="271">
        <v>2000</v>
      </c>
      <c r="G5" s="271">
        <v>2000</v>
      </c>
      <c r="H5" s="271">
        <v>2000</v>
      </c>
      <c r="I5" s="271">
        <v>2000</v>
      </c>
      <c r="J5" s="271">
        <v>2000</v>
      </c>
      <c r="K5" s="271">
        <v>2000</v>
      </c>
      <c r="L5" s="271">
        <v>2000</v>
      </c>
      <c r="M5" s="271">
        <v>2000</v>
      </c>
      <c r="N5" s="271">
        <v>2000</v>
      </c>
      <c r="O5" s="271">
        <v>2000</v>
      </c>
      <c r="P5" s="271">
        <v>0</v>
      </c>
    </row>
    <row r="6" spans="3:17" ht="15">
      <c r="C6" s="268"/>
      <c r="D6" s="268"/>
      <c r="E6" s="268">
        <f>SUM(E4:E5)</f>
        <v>0</v>
      </c>
      <c r="F6" s="268">
        <f aca="true" t="shared" si="0" ref="F6:P6">SUM(F4:F5)</f>
        <v>2000</v>
      </c>
      <c r="G6" s="268">
        <f t="shared" si="0"/>
        <v>7000</v>
      </c>
      <c r="H6" s="268">
        <f t="shared" si="0"/>
        <v>2000</v>
      </c>
      <c r="I6" s="268">
        <f t="shared" si="0"/>
        <v>2000</v>
      </c>
      <c r="J6" s="268">
        <f t="shared" si="0"/>
        <v>2000</v>
      </c>
      <c r="K6" s="268">
        <f t="shared" si="0"/>
        <v>2000</v>
      </c>
      <c r="L6" s="268">
        <f t="shared" si="0"/>
        <v>7000</v>
      </c>
      <c r="M6" s="268">
        <f t="shared" si="0"/>
        <v>2000</v>
      </c>
      <c r="N6" s="268">
        <f t="shared" si="0"/>
        <v>2000</v>
      </c>
      <c r="O6" s="268">
        <f t="shared" si="0"/>
        <v>2000</v>
      </c>
      <c r="P6" s="268">
        <f t="shared" si="0"/>
        <v>0</v>
      </c>
      <c r="Q6" s="268">
        <f>SUM(E6:P6)</f>
        <v>30000</v>
      </c>
    </row>
    <row r="7" spans="3:16" ht="16.5">
      <c r="C7" s="265">
        <v>2141</v>
      </c>
      <c r="D7" s="265" t="s">
        <v>209</v>
      </c>
      <c r="E7" s="270">
        <v>0</v>
      </c>
      <c r="F7" s="270">
        <v>25000</v>
      </c>
      <c r="G7" s="270">
        <v>0</v>
      </c>
      <c r="H7" s="270">
        <v>0</v>
      </c>
      <c r="I7" s="270">
        <v>0</v>
      </c>
      <c r="J7" s="270">
        <v>0</v>
      </c>
      <c r="K7" s="270">
        <v>0</v>
      </c>
      <c r="L7" s="270">
        <v>0</v>
      </c>
      <c r="M7" s="270">
        <v>0</v>
      </c>
      <c r="N7" s="270">
        <v>0</v>
      </c>
      <c r="O7" s="270">
        <v>0</v>
      </c>
      <c r="P7" s="270">
        <v>0</v>
      </c>
    </row>
    <row r="8" spans="3:16" ht="16.5">
      <c r="C8" s="265">
        <v>2141</v>
      </c>
      <c r="D8" s="265" t="s">
        <v>213</v>
      </c>
      <c r="E8" s="270">
        <v>0</v>
      </c>
      <c r="F8" s="270">
        <v>0</v>
      </c>
      <c r="G8" s="270">
        <v>0</v>
      </c>
      <c r="H8" s="270">
        <v>0</v>
      </c>
      <c r="I8" s="270">
        <v>2500</v>
      </c>
      <c r="J8" s="270">
        <v>2500</v>
      </c>
      <c r="K8" s="270">
        <v>2500</v>
      </c>
      <c r="L8" s="270">
        <v>5000</v>
      </c>
      <c r="M8" s="270">
        <v>0</v>
      </c>
      <c r="N8" s="270">
        <v>0</v>
      </c>
      <c r="O8" s="270">
        <v>0</v>
      </c>
      <c r="P8" s="270">
        <v>0</v>
      </c>
    </row>
    <row r="9" spans="3:16" ht="16.5">
      <c r="C9" s="265">
        <v>2141</v>
      </c>
      <c r="D9" s="265" t="s">
        <v>215</v>
      </c>
      <c r="E9" s="270">
        <v>0</v>
      </c>
      <c r="F9" s="270">
        <v>20000</v>
      </c>
      <c r="G9" s="270">
        <v>0</v>
      </c>
      <c r="H9" s="270">
        <v>0</v>
      </c>
      <c r="I9" s="270">
        <v>0</v>
      </c>
      <c r="J9" s="270">
        <v>0</v>
      </c>
      <c r="K9" s="270">
        <v>0</v>
      </c>
      <c r="L9" s="270">
        <v>0</v>
      </c>
      <c r="M9" s="270">
        <v>0</v>
      </c>
      <c r="N9" s="270">
        <v>0</v>
      </c>
      <c r="O9" s="270">
        <v>0</v>
      </c>
      <c r="P9" s="270">
        <v>0</v>
      </c>
    </row>
    <row r="10" spans="3:16" ht="16.5">
      <c r="C10" s="265">
        <v>2141</v>
      </c>
      <c r="D10" s="265" t="s">
        <v>217</v>
      </c>
      <c r="E10" s="270">
        <v>0</v>
      </c>
      <c r="F10" s="270">
        <v>0</v>
      </c>
      <c r="G10" s="270">
        <v>0</v>
      </c>
      <c r="H10" s="270">
        <v>0</v>
      </c>
      <c r="I10" s="270">
        <v>0</v>
      </c>
      <c r="J10" s="270">
        <v>0</v>
      </c>
      <c r="K10" s="270">
        <v>0</v>
      </c>
      <c r="L10" s="270">
        <v>0</v>
      </c>
      <c r="M10" s="270">
        <v>0</v>
      </c>
      <c r="N10" s="270">
        <v>0</v>
      </c>
      <c r="O10" s="270">
        <v>0</v>
      </c>
      <c r="P10" s="270">
        <v>0</v>
      </c>
    </row>
    <row r="11" spans="3:16" ht="16.5">
      <c r="C11" s="265">
        <v>2141</v>
      </c>
      <c r="D11" s="265" t="s">
        <v>219</v>
      </c>
      <c r="E11" s="270">
        <v>0</v>
      </c>
      <c r="F11" s="270">
        <v>6000</v>
      </c>
      <c r="G11" s="270">
        <v>0</v>
      </c>
      <c r="H11" s="270">
        <v>0</v>
      </c>
      <c r="I11" s="270">
        <v>0</v>
      </c>
      <c r="J11" s="270">
        <v>0</v>
      </c>
      <c r="K11" s="270">
        <v>0</v>
      </c>
      <c r="L11" s="270">
        <v>0</v>
      </c>
      <c r="M11" s="270">
        <v>0</v>
      </c>
      <c r="N11" s="270">
        <v>0</v>
      </c>
      <c r="O11" s="270">
        <v>0</v>
      </c>
      <c r="P11" s="270">
        <v>0</v>
      </c>
    </row>
    <row r="12" spans="2:16" ht="16.5">
      <c r="B12">
        <f>62-57</f>
        <v>5</v>
      </c>
      <c r="C12" s="266">
        <v>2141</v>
      </c>
      <c r="D12" s="266" t="s">
        <v>237</v>
      </c>
      <c r="E12" s="271">
        <v>0</v>
      </c>
      <c r="F12" s="271">
        <v>6000</v>
      </c>
      <c r="G12" s="271">
        <v>0</v>
      </c>
      <c r="H12" s="271">
        <v>0</v>
      </c>
      <c r="I12" s="271">
        <v>6000</v>
      </c>
      <c r="J12" s="271">
        <v>0</v>
      </c>
      <c r="K12" s="271">
        <v>0</v>
      </c>
      <c r="L12" s="271">
        <v>6000</v>
      </c>
      <c r="M12" s="271">
        <v>0</v>
      </c>
      <c r="N12" s="271">
        <v>0</v>
      </c>
      <c r="O12" s="271">
        <v>6000</v>
      </c>
      <c r="P12" s="271">
        <v>0</v>
      </c>
    </row>
    <row r="13" spans="3:17" ht="15">
      <c r="C13" s="268"/>
      <c r="D13" s="268"/>
      <c r="E13" s="268">
        <f>SUM(E7:E12)</f>
        <v>0</v>
      </c>
      <c r="F13" s="268">
        <f aca="true" t="shared" si="1" ref="F13:P13">SUM(F7:F12)</f>
        <v>57000</v>
      </c>
      <c r="G13" s="268">
        <f t="shared" si="1"/>
        <v>0</v>
      </c>
      <c r="H13" s="268">
        <f t="shared" si="1"/>
        <v>0</v>
      </c>
      <c r="I13" s="268">
        <f t="shared" si="1"/>
        <v>8500</v>
      </c>
      <c r="J13" s="268">
        <f t="shared" si="1"/>
        <v>2500</v>
      </c>
      <c r="K13" s="268">
        <f t="shared" si="1"/>
        <v>2500</v>
      </c>
      <c r="L13" s="268">
        <f t="shared" si="1"/>
        <v>11000</v>
      </c>
      <c r="M13" s="268">
        <f t="shared" si="1"/>
        <v>0</v>
      </c>
      <c r="N13" s="268">
        <f t="shared" si="1"/>
        <v>0</v>
      </c>
      <c r="O13" s="268">
        <f t="shared" si="1"/>
        <v>6000</v>
      </c>
      <c r="P13" s="268">
        <f t="shared" si="1"/>
        <v>0</v>
      </c>
      <c r="Q13" s="268">
        <f>SUM(E13:P13)</f>
        <v>87500</v>
      </c>
    </row>
    <row r="14" spans="3:17" ht="16.5">
      <c r="C14" s="265">
        <v>2151</v>
      </c>
      <c r="D14" s="265" t="s">
        <v>242</v>
      </c>
      <c r="E14" s="270">
        <v>0</v>
      </c>
      <c r="F14" s="270">
        <v>0</v>
      </c>
      <c r="G14" s="270">
        <v>5000</v>
      </c>
      <c r="H14" s="270">
        <v>0</v>
      </c>
      <c r="I14" s="270">
        <v>0</v>
      </c>
      <c r="J14" s="270">
        <v>0</v>
      </c>
      <c r="K14" s="270">
        <v>0</v>
      </c>
      <c r="L14" s="270">
        <v>0</v>
      </c>
      <c r="M14" s="270">
        <v>0</v>
      </c>
      <c r="N14" s="270">
        <v>0</v>
      </c>
      <c r="O14" s="270">
        <v>0</v>
      </c>
      <c r="P14" s="270">
        <v>0</v>
      </c>
      <c r="Q14" s="268">
        <f>SUM(E14:P14)</f>
        <v>5000</v>
      </c>
    </row>
    <row r="16" spans="3:17" ht="16.5">
      <c r="C16" s="266">
        <v>2211</v>
      </c>
      <c r="D16" s="266" t="s">
        <v>239</v>
      </c>
      <c r="E16" s="271">
        <v>0</v>
      </c>
      <c r="F16" s="271">
        <v>1000</v>
      </c>
      <c r="G16" s="271">
        <v>0</v>
      </c>
      <c r="H16" s="271">
        <v>0</v>
      </c>
      <c r="I16" s="271">
        <v>1000</v>
      </c>
      <c r="J16" s="271">
        <v>0</v>
      </c>
      <c r="K16" s="271">
        <v>0</v>
      </c>
      <c r="L16" s="271">
        <v>1000</v>
      </c>
      <c r="M16" s="271">
        <v>0</v>
      </c>
      <c r="N16" s="271">
        <v>0</v>
      </c>
      <c r="O16" s="271">
        <v>1000</v>
      </c>
      <c r="P16" s="271">
        <v>0</v>
      </c>
      <c r="Q16" s="268">
        <f>SUM(E16:P16)</f>
        <v>4000</v>
      </c>
    </row>
    <row r="18" spans="3:17" ht="16.5">
      <c r="C18" s="265">
        <v>2341</v>
      </c>
      <c r="D18" s="265" t="s">
        <v>185</v>
      </c>
      <c r="E18" s="270">
        <v>0</v>
      </c>
      <c r="F18" s="270">
        <v>0</v>
      </c>
      <c r="G18" s="270">
        <v>7500</v>
      </c>
      <c r="H18" s="270">
        <v>0</v>
      </c>
      <c r="I18" s="270">
        <v>0</v>
      </c>
      <c r="J18" s="270">
        <v>0</v>
      </c>
      <c r="K18" s="270">
        <v>0</v>
      </c>
      <c r="L18" s="270">
        <v>7500</v>
      </c>
      <c r="M18" s="270">
        <v>0</v>
      </c>
      <c r="N18" s="270">
        <v>0</v>
      </c>
      <c r="O18" s="270">
        <v>0</v>
      </c>
      <c r="P18" s="270">
        <v>0</v>
      </c>
      <c r="Q18" s="268">
        <f>SUM(E18:P18)</f>
        <v>15000</v>
      </c>
    </row>
    <row r="20" spans="3:17" ht="16.5">
      <c r="C20" s="265">
        <v>2491</v>
      </c>
      <c r="D20" s="265" t="s">
        <v>181</v>
      </c>
      <c r="E20" s="270">
        <v>0</v>
      </c>
      <c r="F20" s="270">
        <v>12500</v>
      </c>
      <c r="G20" s="270">
        <v>0</v>
      </c>
      <c r="H20" s="270">
        <v>12500</v>
      </c>
      <c r="I20" s="270">
        <v>0</v>
      </c>
      <c r="J20" s="270">
        <v>0</v>
      </c>
      <c r="K20" s="270">
        <v>0</v>
      </c>
      <c r="L20" s="270">
        <v>12500</v>
      </c>
      <c r="M20" s="270">
        <v>0</v>
      </c>
      <c r="N20" s="270">
        <v>0</v>
      </c>
      <c r="O20" s="270">
        <v>12500</v>
      </c>
      <c r="P20" s="270">
        <v>0</v>
      </c>
      <c r="Q20" s="268">
        <f>SUM(E20:P20)</f>
        <v>50000</v>
      </c>
    </row>
    <row r="22" spans="3:17" ht="16.5">
      <c r="C22" s="265">
        <v>2551</v>
      </c>
      <c r="D22" s="265" t="s">
        <v>183</v>
      </c>
      <c r="E22" s="270">
        <v>0</v>
      </c>
      <c r="F22" s="270">
        <v>25000</v>
      </c>
      <c r="G22" s="270">
        <v>0</v>
      </c>
      <c r="H22" s="270">
        <v>0</v>
      </c>
      <c r="I22" s="270">
        <v>0</v>
      </c>
      <c r="J22" s="270">
        <v>0</v>
      </c>
      <c r="K22" s="270">
        <v>25000</v>
      </c>
      <c r="L22" s="270">
        <v>0</v>
      </c>
      <c r="M22" s="270">
        <v>0</v>
      </c>
      <c r="N22" s="270">
        <v>0</v>
      </c>
      <c r="O22" s="270">
        <v>0</v>
      </c>
      <c r="P22" s="270">
        <v>0</v>
      </c>
      <c r="Q22" s="268">
        <f>SUM(E22:P22)</f>
        <v>50000</v>
      </c>
    </row>
    <row r="24" spans="3:17" ht="16.5">
      <c r="C24" s="265">
        <v>2591</v>
      </c>
      <c r="D24" s="265" t="s">
        <v>186</v>
      </c>
      <c r="E24" s="270">
        <v>0</v>
      </c>
      <c r="F24" s="270">
        <v>0</v>
      </c>
      <c r="G24" s="270">
        <v>2500</v>
      </c>
      <c r="H24" s="270">
        <v>0</v>
      </c>
      <c r="I24" s="270">
        <v>0</v>
      </c>
      <c r="J24" s="270">
        <v>0</v>
      </c>
      <c r="K24" s="270">
        <v>0</v>
      </c>
      <c r="L24" s="270">
        <v>2500</v>
      </c>
      <c r="M24" s="270">
        <v>0</v>
      </c>
      <c r="N24" s="270">
        <v>0</v>
      </c>
      <c r="O24" s="270">
        <v>0</v>
      </c>
      <c r="P24" s="270">
        <v>0</v>
      </c>
      <c r="Q24" s="268">
        <f>SUM(E24:P24)</f>
        <v>5000</v>
      </c>
    </row>
    <row r="26" spans="3:16" ht="16.5">
      <c r="C26" s="263">
        <v>3331</v>
      </c>
      <c r="D26" s="263" t="s">
        <v>142</v>
      </c>
      <c r="E26" s="269">
        <v>0</v>
      </c>
      <c r="F26" s="269">
        <v>0</v>
      </c>
      <c r="G26" s="269">
        <v>0</v>
      </c>
      <c r="H26" s="269">
        <v>0</v>
      </c>
      <c r="I26" s="269">
        <v>10000</v>
      </c>
      <c r="J26" s="269">
        <v>0</v>
      </c>
      <c r="K26" s="269">
        <v>0</v>
      </c>
      <c r="L26" s="269">
        <v>0</v>
      </c>
      <c r="M26" s="269">
        <v>0</v>
      </c>
      <c r="N26" s="269">
        <v>0</v>
      </c>
      <c r="O26" s="269">
        <v>0</v>
      </c>
      <c r="P26" s="269">
        <v>0</v>
      </c>
    </row>
    <row r="27" spans="3:16" ht="16.5">
      <c r="C27" s="265">
        <v>3331</v>
      </c>
      <c r="D27" s="265" t="s">
        <v>211</v>
      </c>
      <c r="E27" s="270">
        <v>0</v>
      </c>
      <c r="F27" s="270">
        <v>0</v>
      </c>
      <c r="G27" s="270">
        <v>0</v>
      </c>
      <c r="H27" s="270">
        <v>0</v>
      </c>
      <c r="I27" s="270">
        <v>105000</v>
      </c>
      <c r="J27" s="270">
        <v>0</v>
      </c>
      <c r="K27" s="270">
        <v>0</v>
      </c>
      <c r="L27" s="270">
        <v>0</v>
      </c>
      <c r="M27" s="270">
        <v>0</v>
      </c>
      <c r="N27" s="270">
        <v>0</v>
      </c>
      <c r="O27" s="270">
        <v>0</v>
      </c>
      <c r="P27" s="270">
        <v>0</v>
      </c>
    </row>
    <row r="28" spans="5:17" ht="15">
      <c r="E28" s="268">
        <f aca="true" t="shared" si="2" ref="E28:P28">SUM(E26:E27)</f>
        <v>0</v>
      </c>
      <c r="F28" s="268">
        <f t="shared" si="2"/>
        <v>0</v>
      </c>
      <c r="G28" s="268">
        <f t="shared" si="2"/>
        <v>0</v>
      </c>
      <c r="H28" s="268">
        <f t="shared" si="2"/>
        <v>0</v>
      </c>
      <c r="I28" s="268">
        <f t="shared" si="2"/>
        <v>115000</v>
      </c>
      <c r="J28" s="268">
        <f t="shared" si="2"/>
        <v>0</v>
      </c>
      <c r="K28" s="268">
        <f t="shared" si="2"/>
        <v>0</v>
      </c>
      <c r="L28" s="268">
        <f t="shared" si="2"/>
        <v>0</v>
      </c>
      <c r="M28" s="268">
        <f t="shared" si="2"/>
        <v>0</v>
      </c>
      <c r="N28" s="268">
        <f t="shared" si="2"/>
        <v>0</v>
      </c>
      <c r="O28" s="268">
        <f t="shared" si="2"/>
        <v>0</v>
      </c>
      <c r="P28" s="268">
        <f t="shared" si="2"/>
        <v>0</v>
      </c>
      <c r="Q28" s="268">
        <f>SUM(E28:P28)</f>
        <v>115000</v>
      </c>
    </row>
    <row r="29" spans="3:16" ht="16.5">
      <c r="C29" s="263">
        <v>3341</v>
      </c>
      <c r="D29" s="263" t="s">
        <v>148</v>
      </c>
      <c r="E29" s="269">
        <v>0</v>
      </c>
      <c r="F29" s="269">
        <v>0</v>
      </c>
      <c r="G29" s="269">
        <v>0</v>
      </c>
      <c r="H29" s="269">
        <v>0</v>
      </c>
      <c r="I29" s="269">
        <v>4500</v>
      </c>
      <c r="J29" s="269">
        <v>0</v>
      </c>
      <c r="K29" s="269">
        <v>0</v>
      </c>
      <c r="L29" s="269">
        <v>0</v>
      </c>
      <c r="M29" s="269">
        <v>0</v>
      </c>
      <c r="N29" s="269">
        <v>0</v>
      </c>
      <c r="O29" s="269">
        <v>0</v>
      </c>
      <c r="P29" s="269">
        <v>0</v>
      </c>
    </row>
    <row r="30" spans="3:16" ht="16.5">
      <c r="C30" s="264">
        <v>3341</v>
      </c>
      <c r="D30" s="264" t="s">
        <v>172</v>
      </c>
      <c r="E30" s="272">
        <v>0</v>
      </c>
      <c r="F30" s="272">
        <v>0</v>
      </c>
      <c r="G30" s="272">
        <v>0</v>
      </c>
      <c r="H30" s="272">
        <v>10000</v>
      </c>
      <c r="I30" s="272">
        <v>0</v>
      </c>
      <c r="J30" s="272">
        <v>0</v>
      </c>
      <c r="K30" s="272">
        <v>0</v>
      </c>
      <c r="L30" s="272">
        <v>0</v>
      </c>
      <c r="M30" s="272">
        <v>10000</v>
      </c>
      <c r="N30" s="272">
        <v>0</v>
      </c>
      <c r="O30" s="272">
        <v>0</v>
      </c>
      <c r="P30" s="272">
        <v>0</v>
      </c>
    </row>
    <row r="31" spans="5:17" ht="15">
      <c r="E31" s="268">
        <f>SUM(E29:E30)</f>
        <v>0</v>
      </c>
      <c r="F31" s="268">
        <f aca="true" t="shared" si="3" ref="F31:P31">SUM(F29:F30)</f>
        <v>0</v>
      </c>
      <c r="G31" s="268">
        <f t="shared" si="3"/>
        <v>0</v>
      </c>
      <c r="H31" s="268">
        <f t="shared" si="3"/>
        <v>10000</v>
      </c>
      <c r="I31" s="268">
        <f t="shared" si="3"/>
        <v>4500</v>
      </c>
      <c r="J31" s="268">
        <f t="shared" si="3"/>
        <v>0</v>
      </c>
      <c r="K31" s="268">
        <f t="shared" si="3"/>
        <v>0</v>
      </c>
      <c r="L31" s="268">
        <f t="shared" si="3"/>
        <v>0</v>
      </c>
      <c r="M31" s="268">
        <f t="shared" si="3"/>
        <v>10000</v>
      </c>
      <c r="N31" s="268">
        <f t="shared" si="3"/>
        <v>0</v>
      </c>
      <c r="O31" s="268">
        <f t="shared" si="3"/>
        <v>0</v>
      </c>
      <c r="P31" s="268">
        <f t="shared" si="3"/>
        <v>0</v>
      </c>
      <c r="Q31" s="268">
        <f>SUM(E31:P31)</f>
        <v>24500</v>
      </c>
    </row>
    <row r="32" spans="3:16" ht="16.5">
      <c r="C32" s="265">
        <v>3541</v>
      </c>
      <c r="D32" s="265" t="s">
        <v>190</v>
      </c>
      <c r="E32" s="270">
        <v>0</v>
      </c>
      <c r="F32" s="270">
        <v>0</v>
      </c>
      <c r="G32" s="270">
        <v>0</v>
      </c>
      <c r="H32" s="270">
        <v>33000</v>
      </c>
      <c r="I32" s="270">
        <v>0</v>
      </c>
      <c r="J32" s="270">
        <v>0</v>
      </c>
      <c r="K32" s="270">
        <v>0</v>
      </c>
      <c r="L32" s="270">
        <v>0</v>
      </c>
      <c r="M32" s="270">
        <v>0</v>
      </c>
      <c r="N32" s="270">
        <v>0</v>
      </c>
      <c r="O32" s="270">
        <v>0</v>
      </c>
      <c r="P32" s="270">
        <v>0</v>
      </c>
    </row>
    <row r="33" spans="3:16" ht="16.5">
      <c r="C33" s="265">
        <v>3541</v>
      </c>
      <c r="D33" s="265" t="s">
        <v>190</v>
      </c>
      <c r="E33" s="270">
        <v>0</v>
      </c>
      <c r="F33" s="270">
        <v>0</v>
      </c>
      <c r="G33" s="270">
        <v>0</v>
      </c>
      <c r="H33" s="270">
        <v>14000</v>
      </c>
      <c r="I33" s="270">
        <v>15000</v>
      </c>
      <c r="J33" s="270">
        <v>0</v>
      </c>
      <c r="K33" s="270">
        <v>0</v>
      </c>
      <c r="L33" s="270">
        <v>0</v>
      </c>
      <c r="M33" s="270">
        <v>0</v>
      </c>
      <c r="N33" s="270">
        <v>0</v>
      </c>
      <c r="O33" s="270">
        <v>0</v>
      </c>
      <c r="P33" s="270">
        <v>0</v>
      </c>
    </row>
    <row r="34" spans="3:16" ht="16.5">
      <c r="C34" s="265">
        <v>3541</v>
      </c>
      <c r="D34" s="265" t="s">
        <v>190</v>
      </c>
      <c r="E34" s="270">
        <v>0</v>
      </c>
      <c r="F34" s="270">
        <v>0</v>
      </c>
      <c r="G34" s="270">
        <v>0</v>
      </c>
      <c r="H34" s="270">
        <v>0</v>
      </c>
      <c r="I34" s="270">
        <v>0</v>
      </c>
      <c r="J34" s="270">
        <v>0</v>
      </c>
      <c r="K34" s="270">
        <v>0</v>
      </c>
      <c r="L34" s="270">
        <v>0</v>
      </c>
      <c r="M34" s="270">
        <v>31000</v>
      </c>
      <c r="N34" s="270">
        <v>0</v>
      </c>
      <c r="O34" s="270">
        <v>0</v>
      </c>
      <c r="P34" s="270">
        <v>0</v>
      </c>
    </row>
    <row r="35" spans="3:16" ht="16.5">
      <c r="C35" s="265">
        <v>3541</v>
      </c>
      <c r="D35" s="265" t="s">
        <v>190</v>
      </c>
      <c r="E35" s="270">
        <v>0</v>
      </c>
      <c r="F35" s="270">
        <v>0</v>
      </c>
      <c r="G35" s="270">
        <v>0</v>
      </c>
      <c r="H35" s="270">
        <v>28000</v>
      </c>
      <c r="I35" s="270">
        <v>0</v>
      </c>
      <c r="J35" s="270">
        <v>0</v>
      </c>
      <c r="K35" s="270">
        <v>0</v>
      </c>
      <c r="L35" s="270">
        <v>0</v>
      </c>
      <c r="M35" s="270">
        <v>0</v>
      </c>
      <c r="N35" s="270">
        <v>0</v>
      </c>
      <c r="O35" s="270">
        <v>0</v>
      </c>
      <c r="P35" s="270">
        <v>0</v>
      </c>
    </row>
    <row r="36" spans="3:16" ht="16.5">
      <c r="C36" s="265">
        <v>3541</v>
      </c>
      <c r="D36" s="265" t="s">
        <v>190</v>
      </c>
      <c r="E36" s="270">
        <v>0</v>
      </c>
      <c r="F36" s="270">
        <v>0</v>
      </c>
      <c r="G36" s="270">
        <v>19000</v>
      </c>
      <c r="H36" s="270">
        <v>0</v>
      </c>
      <c r="I36" s="270">
        <v>0</v>
      </c>
      <c r="J36" s="270">
        <v>0</v>
      </c>
      <c r="K36" s="270">
        <v>0</v>
      </c>
      <c r="L36" s="270">
        <v>0</v>
      </c>
      <c r="M36" s="270">
        <v>0</v>
      </c>
      <c r="N36" s="270">
        <v>0</v>
      </c>
      <c r="O36" s="270">
        <v>0</v>
      </c>
      <c r="P36" s="270">
        <v>0</v>
      </c>
    </row>
    <row r="37" spans="3:16" ht="16.5">
      <c r="C37" s="265">
        <v>3541</v>
      </c>
      <c r="D37" s="265" t="s">
        <v>190</v>
      </c>
      <c r="E37" s="270">
        <v>0</v>
      </c>
      <c r="F37" s="270">
        <v>0</v>
      </c>
      <c r="G37" s="270">
        <v>0</v>
      </c>
      <c r="H37" s="270">
        <v>0</v>
      </c>
      <c r="I37" s="270">
        <v>25000</v>
      </c>
      <c r="J37" s="270">
        <v>0</v>
      </c>
      <c r="K37" s="270">
        <v>0</v>
      </c>
      <c r="L37" s="270">
        <v>0</v>
      </c>
      <c r="M37" s="270">
        <v>0</v>
      </c>
      <c r="N37" s="270">
        <v>0</v>
      </c>
      <c r="O37" s="270">
        <v>0</v>
      </c>
      <c r="P37" s="270">
        <v>0</v>
      </c>
    </row>
    <row r="38" spans="3:16" ht="16.5">
      <c r="C38" s="265">
        <v>3541</v>
      </c>
      <c r="D38" s="265" t="s">
        <v>190</v>
      </c>
      <c r="E38" s="270">
        <v>0</v>
      </c>
      <c r="F38" s="270">
        <v>0</v>
      </c>
      <c r="G38" s="270">
        <v>0</v>
      </c>
      <c r="H38" s="270">
        <v>0</v>
      </c>
      <c r="I38" s="270">
        <v>0</v>
      </c>
      <c r="J38" s="270">
        <v>0</v>
      </c>
      <c r="K38" s="270">
        <v>0</v>
      </c>
      <c r="L38" s="270">
        <v>0</v>
      </c>
      <c r="M38" s="270">
        <v>0</v>
      </c>
      <c r="N38" s="270">
        <v>25000</v>
      </c>
      <c r="O38" s="270">
        <v>0</v>
      </c>
      <c r="P38" s="270">
        <v>0</v>
      </c>
    </row>
    <row r="39" spans="3:16" ht="16.5">
      <c r="C39" s="265">
        <v>3541</v>
      </c>
      <c r="D39" s="265" t="s">
        <v>190</v>
      </c>
      <c r="E39" s="270">
        <v>0</v>
      </c>
      <c r="F39" s="270">
        <v>0</v>
      </c>
      <c r="G39" s="270">
        <v>0</v>
      </c>
      <c r="H39" s="270">
        <v>0</v>
      </c>
      <c r="I39" s="270">
        <v>0</v>
      </c>
      <c r="J39" s="270">
        <v>0</v>
      </c>
      <c r="K39" s="270">
        <v>0</v>
      </c>
      <c r="L39" s="270">
        <v>25000</v>
      </c>
      <c r="M39" s="270">
        <v>0</v>
      </c>
      <c r="N39" s="270">
        <v>0</v>
      </c>
      <c r="O39" s="270">
        <v>0</v>
      </c>
      <c r="P39" s="270">
        <v>0</v>
      </c>
    </row>
    <row r="40" spans="3:16" ht="16.5">
      <c r="C40" s="265">
        <v>3541</v>
      </c>
      <c r="D40" s="265" t="s">
        <v>203</v>
      </c>
      <c r="E40" s="270">
        <v>0</v>
      </c>
      <c r="F40" s="270">
        <v>0</v>
      </c>
      <c r="G40" s="270">
        <v>0</v>
      </c>
      <c r="H40" s="270">
        <v>0</v>
      </c>
      <c r="I40" s="270">
        <v>12000</v>
      </c>
      <c r="J40" s="270">
        <v>0</v>
      </c>
      <c r="K40" s="270">
        <v>0</v>
      </c>
      <c r="L40" s="270">
        <v>0</v>
      </c>
      <c r="M40" s="270">
        <v>0</v>
      </c>
      <c r="N40" s="270">
        <v>0</v>
      </c>
      <c r="O40" s="270">
        <v>0</v>
      </c>
      <c r="P40" s="270">
        <v>0</v>
      </c>
    </row>
    <row r="41" spans="5:17" ht="15">
      <c r="E41" s="268">
        <f>SUM(E32:E40)</f>
        <v>0</v>
      </c>
      <c r="F41" s="268">
        <f aca="true" t="shared" si="4" ref="F41:P41">SUM(F32:F40)</f>
        <v>0</v>
      </c>
      <c r="G41" s="268">
        <f t="shared" si="4"/>
        <v>19000</v>
      </c>
      <c r="H41" s="268">
        <f t="shared" si="4"/>
        <v>75000</v>
      </c>
      <c r="I41" s="268">
        <f t="shared" si="4"/>
        <v>52000</v>
      </c>
      <c r="J41" s="268">
        <f t="shared" si="4"/>
        <v>0</v>
      </c>
      <c r="K41" s="268">
        <f t="shared" si="4"/>
        <v>0</v>
      </c>
      <c r="L41" s="268">
        <f t="shared" si="4"/>
        <v>25000</v>
      </c>
      <c r="M41" s="268">
        <f t="shared" si="4"/>
        <v>31000</v>
      </c>
      <c r="N41" s="268">
        <f t="shared" si="4"/>
        <v>25000</v>
      </c>
      <c r="O41" s="268">
        <f t="shared" si="4"/>
        <v>0</v>
      </c>
      <c r="P41" s="268">
        <f t="shared" si="4"/>
        <v>0</v>
      </c>
      <c r="Q41" s="268">
        <f>SUM(E41:P41)</f>
        <v>227000</v>
      </c>
    </row>
    <row r="42" spans="3:16" ht="16.5">
      <c r="C42" s="263">
        <v>3751</v>
      </c>
      <c r="D42" s="263" t="s">
        <v>129</v>
      </c>
      <c r="E42" s="269">
        <v>0</v>
      </c>
      <c r="F42" s="269">
        <v>0</v>
      </c>
      <c r="G42" s="269">
        <v>12500</v>
      </c>
      <c r="H42" s="269">
        <v>12500</v>
      </c>
      <c r="I42" s="269">
        <v>0</v>
      </c>
      <c r="J42" s="269">
        <v>0</v>
      </c>
      <c r="K42" s="269">
        <v>0</v>
      </c>
      <c r="L42" s="269">
        <v>0</v>
      </c>
      <c r="M42" s="269">
        <v>0</v>
      </c>
      <c r="N42" s="269">
        <v>0</v>
      </c>
      <c r="O42" s="269">
        <v>0</v>
      </c>
      <c r="P42" s="269">
        <v>0</v>
      </c>
    </row>
    <row r="43" spans="3:16" ht="16.5">
      <c r="C43" s="263">
        <v>3751</v>
      </c>
      <c r="D43" s="263" t="s">
        <v>129</v>
      </c>
      <c r="E43" s="269">
        <v>0</v>
      </c>
      <c r="F43" s="269">
        <v>0</v>
      </c>
      <c r="G43" s="269">
        <v>1500</v>
      </c>
      <c r="H43" s="269">
        <v>1500</v>
      </c>
      <c r="I43" s="269">
        <v>0</v>
      </c>
      <c r="J43" s="269">
        <v>0</v>
      </c>
      <c r="K43" s="269">
        <v>0</v>
      </c>
      <c r="L43" s="269">
        <v>0</v>
      </c>
      <c r="M43" s="269">
        <v>0</v>
      </c>
      <c r="N43" s="269">
        <v>0</v>
      </c>
      <c r="O43" s="269">
        <v>0</v>
      </c>
      <c r="P43" s="269">
        <v>0</v>
      </c>
    </row>
    <row r="44" spans="3:16" ht="16.5">
      <c r="C44" s="263">
        <v>3751</v>
      </c>
      <c r="D44" s="263" t="s">
        <v>129</v>
      </c>
      <c r="E44" s="269">
        <v>0</v>
      </c>
      <c r="F44" s="269">
        <v>0</v>
      </c>
      <c r="G44" s="269">
        <v>0</v>
      </c>
      <c r="H44" s="269">
        <v>1250</v>
      </c>
      <c r="I44" s="269">
        <v>1250</v>
      </c>
      <c r="J44" s="269">
        <v>1250</v>
      </c>
      <c r="K44" s="269">
        <v>1250</v>
      </c>
      <c r="L44" s="269">
        <v>1250</v>
      </c>
      <c r="M44" s="269">
        <v>0</v>
      </c>
      <c r="N44" s="269">
        <v>0</v>
      </c>
      <c r="O44" s="269">
        <v>0</v>
      </c>
      <c r="P44" s="269">
        <v>0</v>
      </c>
    </row>
    <row r="45" spans="3:16" ht="16.5">
      <c r="C45" s="264">
        <v>3751</v>
      </c>
      <c r="D45" s="264" t="s">
        <v>129</v>
      </c>
      <c r="E45" s="272">
        <v>0</v>
      </c>
      <c r="F45" s="272">
        <v>5000</v>
      </c>
      <c r="G45" s="272">
        <v>0</v>
      </c>
      <c r="H45" s="272">
        <v>0</v>
      </c>
      <c r="I45" s="272">
        <v>5000</v>
      </c>
      <c r="J45" s="272">
        <v>0</v>
      </c>
      <c r="K45" s="272">
        <v>0</v>
      </c>
      <c r="L45" s="272">
        <v>0</v>
      </c>
      <c r="M45" s="272">
        <v>5000</v>
      </c>
      <c r="N45" s="272">
        <v>0</v>
      </c>
      <c r="O45" s="272">
        <v>5000</v>
      </c>
      <c r="P45" s="272">
        <v>0</v>
      </c>
    </row>
    <row r="46" spans="3:16" ht="16.5">
      <c r="C46" s="264">
        <v>3751</v>
      </c>
      <c r="D46" s="264" t="s">
        <v>129</v>
      </c>
      <c r="E46" s="272">
        <v>0</v>
      </c>
      <c r="F46" s="272">
        <v>0</v>
      </c>
      <c r="G46" s="272">
        <v>0</v>
      </c>
      <c r="H46" s="272">
        <v>0</v>
      </c>
      <c r="I46" s="272">
        <v>0</v>
      </c>
      <c r="J46" s="272">
        <v>0</v>
      </c>
      <c r="K46" s="272">
        <v>0</v>
      </c>
      <c r="L46" s="272">
        <v>0</v>
      </c>
      <c r="M46" s="272">
        <v>0</v>
      </c>
      <c r="N46" s="272">
        <v>0</v>
      </c>
      <c r="O46" s="272">
        <v>0</v>
      </c>
      <c r="P46" s="272">
        <v>0</v>
      </c>
    </row>
    <row r="47" spans="3:16" ht="16.5">
      <c r="C47" s="264">
        <v>3751</v>
      </c>
      <c r="D47" s="264" t="s">
        <v>129</v>
      </c>
      <c r="E47" s="272">
        <v>0</v>
      </c>
      <c r="F47" s="272">
        <v>0</v>
      </c>
      <c r="G47" s="272">
        <v>0</v>
      </c>
      <c r="H47" s="272">
        <v>5000</v>
      </c>
      <c r="I47" s="272">
        <v>0</v>
      </c>
      <c r="J47" s="272">
        <v>0</v>
      </c>
      <c r="K47" s="272">
        <v>0</v>
      </c>
      <c r="L47" s="272">
        <v>0</v>
      </c>
      <c r="M47" s="272">
        <v>5000</v>
      </c>
      <c r="N47" s="272">
        <v>0</v>
      </c>
      <c r="O47" s="272">
        <v>0</v>
      </c>
      <c r="P47" s="272">
        <v>0</v>
      </c>
    </row>
    <row r="48" spans="3:16" ht="16.5">
      <c r="C48" s="267">
        <v>3751</v>
      </c>
      <c r="D48" s="267" t="s">
        <v>129</v>
      </c>
      <c r="E48" s="273">
        <v>0</v>
      </c>
      <c r="F48" s="273">
        <v>0</v>
      </c>
      <c r="G48" s="273">
        <v>0</v>
      </c>
      <c r="H48" s="273">
        <v>0</v>
      </c>
      <c r="I48" s="273">
        <v>0</v>
      </c>
      <c r="J48" s="273">
        <v>0</v>
      </c>
      <c r="K48" s="273">
        <v>0</v>
      </c>
      <c r="L48" s="273">
        <v>0</v>
      </c>
      <c r="M48" s="273">
        <v>0</v>
      </c>
      <c r="N48" s="273">
        <v>20000</v>
      </c>
      <c r="O48" s="273">
        <v>0</v>
      </c>
      <c r="P48" s="273">
        <v>0</v>
      </c>
    </row>
    <row r="49" spans="5:17" ht="15">
      <c r="E49" s="268">
        <f>SUM(E42:E48)</f>
        <v>0</v>
      </c>
      <c r="F49" s="268">
        <f aca="true" t="shared" si="5" ref="F49:P49">SUM(F42:F48)</f>
        <v>5000</v>
      </c>
      <c r="G49" s="268">
        <f t="shared" si="5"/>
        <v>14000</v>
      </c>
      <c r="H49" s="268">
        <f t="shared" si="5"/>
        <v>20250</v>
      </c>
      <c r="I49" s="268">
        <f t="shared" si="5"/>
        <v>6250</v>
      </c>
      <c r="J49" s="268">
        <f t="shared" si="5"/>
        <v>1250</v>
      </c>
      <c r="K49" s="268">
        <f t="shared" si="5"/>
        <v>1250</v>
      </c>
      <c r="L49" s="268">
        <f t="shared" si="5"/>
        <v>1250</v>
      </c>
      <c r="M49" s="268">
        <f t="shared" si="5"/>
        <v>10000</v>
      </c>
      <c r="N49" s="268">
        <f t="shared" si="5"/>
        <v>20000</v>
      </c>
      <c r="O49" s="268">
        <f t="shared" si="5"/>
        <v>5000</v>
      </c>
      <c r="P49" s="268">
        <f t="shared" si="5"/>
        <v>0</v>
      </c>
      <c r="Q49" s="268">
        <f>SUM(E49:P49)</f>
        <v>84250</v>
      </c>
    </row>
    <row r="50" spans="3:17" ht="16.5">
      <c r="C50" s="263">
        <v>3831</v>
      </c>
      <c r="D50" s="263" t="s">
        <v>152</v>
      </c>
      <c r="E50" s="269">
        <v>0</v>
      </c>
      <c r="F50" s="269">
        <v>0</v>
      </c>
      <c r="G50" s="269">
        <v>0</v>
      </c>
      <c r="H50" s="269">
        <v>0</v>
      </c>
      <c r="I50" s="269">
        <v>0</v>
      </c>
      <c r="J50" s="269">
        <v>40000</v>
      </c>
      <c r="K50" s="269">
        <v>0</v>
      </c>
      <c r="L50" s="269">
        <v>0</v>
      </c>
      <c r="M50" s="269">
        <v>0</v>
      </c>
      <c r="N50" s="269">
        <v>0</v>
      </c>
      <c r="O50" s="269">
        <v>0</v>
      </c>
      <c r="P50" s="269">
        <v>0</v>
      </c>
      <c r="Q50" s="268">
        <f>SUM(E50:P50)</f>
        <v>40000</v>
      </c>
    </row>
    <row r="52" spans="3:17" ht="16.5">
      <c r="C52" s="265">
        <v>5291</v>
      </c>
      <c r="D52" s="265" t="s">
        <v>222</v>
      </c>
      <c r="E52" s="270">
        <v>0</v>
      </c>
      <c r="F52" s="270">
        <v>6000</v>
      </c>
      <c r="G52" s="270">
        <v>0</v>
      </c>
      <c r="H52" s="270">
        <v>0</v>
      </c>
      <c r="I52" s="270">
        <v>0</v>
      </c>
      <c r="J52" s="270">
        <v>0</v>
      </c>
      <c r="K52" s="270">
        <v>0</v>
      </c>
      <c r="L52" s="270">
        <v>0</v>
      </c>
      <c r="M52" s="270">
        <v>0</v>
      </c>
      <c r="N52" s="270">
        <v>0</v>
      </c>
      <c r="O52" s="270">
        <v>0</v>
      </c>
      <c r="P52" s="270">
        <v>0</v>
      </c>
      <c r="Q52" s="268">
        <f>SUM(E52:P52)</f>
        <v>6000</v>
      </c>
    </row>
  </sheetData>
  <sheetProtection/>
  <autoFilter ref="C3:P3">
    <sortState ref="C4:P52">
      <sortCondition sortBy="value" ref="C4:C52"/>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Malena Hernández</dc:creator>
  <cp:keywords/>
  <dc:description/>
  <cp:lastModifiedBy>Naty</cp:lastModifiedBy>
  <cp:lastPrinted>2015-04-14T17:28:01Z</cp:lastPrinted>
  <dcterms:created xsi:type="dcterms:W3CDTF">2010-08-16T21:05:14Z</dcterms:created>
  <dcterms:modified xsi:type="dcterms:W3CDTF">2016-04-13T18:25:50Z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3082-9.1.0.4937</vt:lpwstr>
  </property>
</Properties>
</file>